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SIM/PPA/Helme 3_Ädala 25/Parendustööde kokkulepe DP/"/>
    </mc:Choice>
  </mc:AlternateContent>
  <xr:revisionPtr revIDLastSave="2" documentId="13_ncr:1_{0624B6BA-77B7-406C-A2F6-1F5AEE2C86A1}" xr6:coauthVersionLast="47" xr6:coauthVersionMax="47" xr10:uidLastSave="{04196244-577D-4B9C-87E0-A4F12883AC4D}"/>
  <bookViews>
    <workbookView xWindow="22932" yWindow="-108" windowWidth="30936" windowHeight="16896" xr2:uid="{7D6DDBEB-47B7-4770-B4F5-EF110F0A2DCB}"/>
  </bookViews>
  <sheets>
    <sheet name="Annuiteetgraafik_D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" i="3" l="1"/>
  <c r="B16" i="3" s="1"/>
  <c r="D16" i="3" s="1"/>
  <c r="D8" i="3"/>
  <c r="D9" i="3" s="1"/>
  <c r="D15" i="3" l="1"/>
  <c r="E16" i="3"/>
  <c r="F16" i="3" s="1"/>
  <c r="A15" i="3"/>
  <c r="C15" i="3"/>
  <c r="B17" i="3"/>
  <c r="D17" i="3" s="1"/>
  <c r="E15" i="3"/>
  <c r="F15" i="3" s="1"/>
  <c r="A16" i="3"/>
  <c r="G15" i="3" l="1"/>
  <c r="C16" i="3" s="1"/>
  <c r="G16" i="3" s="1"/>
  <c r="C17" i="3" s="1"/>
  <c r="B18" i="3"/>
  <c r="D18" i="3" s="1"/>
  <c r="E17" i="3"/>
  <c r="A17" i="3"/>
  <c r="F17" i="3" l="1"/>
  <c r="G17" i="3"/>
  <c r="C18" i="3" s="1"/>
  <c r="A18" i="3"/>
  <c r="B19" i="3"/>
  <c r="D19" i="3" s="1"/>
  <c r="E18" i="3"/>
  <c r="F18" i="3" s="1"/>
  <c r="G18" i="3" l="1"/>
  <c r="C19" i="3" s="1"/>
  <c r="E19" i="3"/>
  <c r="F19" i="3" s="1"/>
  <c r="A19" i="3"/>
  <c r="B20" i="3"/>
  <c r="D20" i="3" s="1"/>
  <c r="G19" i="3" l="1"/>
  <c r="C20" i="3" s="1"/>
  <c r="A20" i="3"/>
  <c r="B21" i="3"/>
  <c r="D21" i="3" s="1"/>
  <c r="E20" i="3"/>
  <c r="F20" i="3" s="1"/>
  <c r="G20" i="3" l="1"/>
  <c r="C21" i="3" s="1"/>
  <c r="E21" i="3"/>
  <c r="F21" i="3" s="1"/>
  <c r="A21" i="3"/>
  <c r="B22" i="3"/>
  <c r="D22" i="3" s="1"/>
  <c r="G21" i="3" l="1"/>
  <c r="C22" i="3" s="1"/>
  <c r="B23" i="3"/>
  <c r="D23" i="3" s="1"/>
  <c r="E22" i="3"/>
  <c r="F22" i="3" s="1"/>
  <c r="A22" i="3"/>
  <c r="G22" i="3" l="1"/>
  <c r="C23" i="3" s="1"/>
  <c r="A23" i="3"/>
  <c r="B24" i="3"/>
  <c r="D24" i="3" s="1"/>
  <c r="E23" i="3"/>
  <c r="G23" i="3" l="1"/>
  <c r="C24" i="3" s="1"/>
  <c r="F23" i="3"/>
  <c r="B25" i="3"/>
  <c r="D25" i="3" s="1"/>
  <c r="E24" i="3"/>
  <c r="F24" i="3" s="1"/>
  <c r="A24" i="3"/>
  <c r="G24" i="3" l="1"/>
  <c r="C25" i="3" s="1"/>
  <c r="B26" i="3"/>
  <c r="D26" i="3" s="1"/>
  <c r="E25" i="3"/>
  <c r="A25" i="3"/>
  <c r="G25" i="3" l="1"/>
  <c r="C26" i="3" s="1"/>
  <c r="F25" i="3"/>
  <c r="E26" i="3"/>
  <c r="F26" i="3" s="1"/>
  <c r="A26" i="3"/>
  <c r="B27" i="3"/>
  <c r="D27" i="3" s="1"/>
  <c r="G26" i="3" l="1"/>
  <c r="C27" i="3" s="1"/>
  <c r="B28" i="3"/>
  <c r="D28" i="3" s="1"/>
  <c r="E27" i="3"/>
  <c r="F27" i="3" s="1"/>
  <c r="A27" i="3"/>
  <c r="G27" i="3" l="1"/>
  <c r="C28" i="3" s="1"/>
  <c r="E28" i="3"/>
  <c r="F28" i="3" s="1"/>
  <c r="A28" i="3"/>
  <c r="B29" i="3"/>
  <c r="D29" i="3" s="1"/>
  <c r="G28" i="3" l="1"/>
  <c r="C29" i="3" s="1"/>
  <c r="B30" i="3"/>
  <c r="D30" i="3" s="1"/>
  <c r="E29" i="3"/>
  <c r="F29" i="3" s="1"/>
  <c r="A29" i="3"/>
  <c r="G29" i="3" l="1"/>
  <c r="C30" i="3" s="1"/>
  <c r="A30" i="3"/>
  <c r="B31" i="3"/>
  <c r="D31" i="3" s="1"/>
  <c r="E30" i="3"/>
  <c r="F30" i="3" s="1"/>
  <c r="G30" i="3" l="1"/>
  <c r="E31" i="3"/>
  <c r="F31" i="3" s="1"/>
  <c r="C31" i="3"/>
  <c r="A31" i="3"/>
  <c r="B32" i="3"/>
  <c r="D32" i="3" s="1"/>
  <c r="G31" i="3" l="1"/>
  <c r="C32" i="3" s="1"/>
  <c r="A32" i="3"/>
  <c r="B33" i="3"/>
  <c r="D33" i="3" s="1"/>
  <c r="E32" i="3"/>
  <c r="F32" i="3" s="1"/>
  <c r="G32" i="3" l="1"/>
  <c r="C33" i="3" s="1"/>
  <c r="A33" i="3"/>
  <c r="B34" i="3"/>
  <c r="D34" i="3" s="1"/>
  <c r="E33" i="3"/>
  <c r="G33" i="3" l="1"/>
  <c r="C34" i="3" s="1"/>
  <c r="F33" i="3"/>
  <c r="B35" i="3"/>
  <c r="D35" i="3" s="1"/>
  <c r="E34" i="3"/>
  <c r="F34" i="3" s="1"/>
  <c r="A34" i="3"/>
  <c r="G34" i="3" l="1"/>
  <c r="C35" i="3" s="1"/>
  <c r="A35" i="3"/>
  <c r="B36" i="3"/>
  <c r="D36" i="3" s="1"/>
  <c r="E35" i="3"/>
  <c r="F35" i="3" s="1"/>
  <c r="G35" i="3" l="1"/>
  <c r="C36" i="3" s="1"/>
  <c r="B37" i="3"/>
  <c r="D37" i="3" s="1"/>
  <c r="E36" i="3"/>
  <c r="F36" i="3" s="1"/>
  <c r="A36" i="3"/>
  <c r="G36" i="3" l="1"/>
  <c r="C37" i="3" s="1"/>
  <c r="B38" i="3"/>
  <c r="D38" i="3" s="1"/>
  <c r="A37" i="3"/>
  <c r="E37" i="3"/>
  <c r="F37" i="3" s="1"/>
  <c r="G37" i="3" l="1"/>
  <c r="C38" i="3" s="1"/>
  <c r="E38" i="3"/>
  <c r="F38" i="3" s="1"/>
  <c r="A38" i="3"/>
  <c r="B39" i="3"/>
  <c r="D39" i="3" s="1"/>
  <c r="G38" i="3" l="1"/>
  <c r="C39" i="3" s="1"/>
  <c r="G39" i="3" s="1"/>
  <c r="B40" i="3"/>
  <c r="D40" i="3" s="1"/>
  <c r="E39" i="3"/>
  <c r="F39" i="3" s="1"/>
  <c r="A39" i="3"/>
  <c r="E40" i="3" l="1"/>
  <c r="F40" i="3" s="1"/>
  <c r="C40" i="3"/>
  <c r="A40" i="3"/>
  <c r="B41" i="3"/>
  <c r="D41" i="3" s="1"/>
  <c r="G40" i="3" l="1"/>
  <c r="C41" i="3" s="1"/>
  <c r="G41" i="3" s="1"/>
  <c r="E41" i="3"/>
  <c r="F41" i="3" s="1"/>
  <c r="B42" i="3"/>
  <c r="D42" i="3" s="1"/>
  <c r="A41" i="3"/>
  <c r="C42" i="3" l="1"/>
  <c r="A42" i="3"/>
  <c r="B43" i="3"/>
  <c r="D43" i="3" s="1"/>
  <c r="E42" i="3"/>
  <c r="G42" i="3" s="1"/>
  <c r="F42" i="3" l="1"/>
  <c r="E43" i="3"/>
  <c r="F43" i="3" s="1"/>
  <c r="C43" i="3"/>
  <c r="A43" i="3"/>
  <c r="B44" i="3"/>
  <c r="D44" i="3" s="1"/>
  <c r="G43" i="3" l="1"/>
  <c r="A44" i="3"/>
  <c r="B45" i="3"/>
  <c r="D45" i="3" s="1"/>
  <c r="C44" i="3"/>
  <c r="E44" i="3"/>
  <c r="F44" i="3" s="1"/>
  <c r="G44" i="3" l="1"/>
  <c r="C45" i="3"/>
  <c r="A45" i="3"/>
  <c r="E45" i="3"/>
  <c r="F45" i="3" s="1"/>
  <c r="B46" i="3"/>
  <c r="D46" i="3" s="1"/>
  <c r="G45" i="3" l="1"/>
  <c r="B47" i="3"/>
  <c r="D47" i="3" s="1"/>
  <c r="E46" i="3"/>
  <c r="F46" i="3" s="1"/>
  <c r="C46" i="3"/>
  <c r="G46" i="3" s="1"/>
  <c r="A46" i="3"/>
  <c r="C47" i="3" l="1"/>
  <c r="A47" i="3"/>
  <c r="E47" i="3"/>
  <c r="B48" i="3"/>
  <c r="D48" i="3" s="1"/>
  <c r="F47" i="3"/>
  <c r="G47" i="3"/>
  <c r="B49" i="3" l="1"/>
  <c r="D49" i="3" s="1"/>
  <c r="E48" i="3"/>
  <c r="F48" i="3" s="1"/>
  <c r="C48" i="3"/>
  <c r="G48" i="3" s="1"/>
  <c r="A48" i="3"/>
  <c r="A49" i="3" l="1"/>
  <c r="B50" i="3"/>
  <c r="D50" i="3" s="1"/>
  <c r="C49" i="3"/>
  <c r="E49" i="3"/>
  <c r="F49" i="3" s="1"/>
  <c r="G49" i="3" l="1"/>
  <c r="E50" i="3"/>
  <c r="F50" i="3" s="1"/>
  <c r="C50" i="3"/>
  <c r="A50" i="3"/>
  <c r="B51" i="3"/>
  <c r="D51" i="3" s="1"/>
  <c r="G50" i="3" l="1"/>
  <c r="B52" i="3"/>
  <c r="D52" i="3" s="1"/>
  <c r="E51" i="3"/>
  <c r="F51" i="3" s="1"/>
  <c r="C51" i="3"/>
  <c r="G51" i="3" s="1"/>
  <c r="A51" i="3"/>
  <c r="E52" i="3" l="1"/>
  <c r="C52" i="3"/>
  <c r="A52" i="3"/>
  <c r="G52" i="3"/>
  <c r="B53" i="3"/>
  <c r="D53" i="3" s="1"/>
  <c r="F52" i="3"/>
  <c r="B54" i="3" l="1"/>
  <c r="D54" i="3" s="1"/>
  <c r="E53" i="3"/>
  <c r="F53" i="3" s="1"/>
  <c r="C53" i="3"/>
  <c r="A53" i="3"/>
  <c r="G53" i="3" l="1"/>
  <c r="C54" i="3"/>
  <c r="A54" i="3"/>
  <c r="B55" i="3"/>
  <c r="D55" i="3" s="1"/>
  <c r="E54" i="3"/>
  <c r="G54" i="3" s="1"/>
  <c r="F54" i="3" l="1"/>
  <c r="E55" i="3"/>
  <c r="F55" i="3" s="1"/>
  <c r="C55" i="3"/>
  <c r="A55" i="3"/>
  <c r="B56" i="3"/>
  <c r="D56" i="3" s="1"/>
  <c r="G55" i="3" l="1"/>
  <c r="A56" i="3"/>
  <c r="B57" i="3"/>
  <c r="D57" i="3" s="1"/>
  <c r="C56" i="3"/>
  <c r="E56" i="3"/>
  <c r="F56" i="3" s="1"/>
  <c r="G56" i="3" l="1"/>
  <c r="E57" i="3"/>
  <c r="F57" i="3" s="1"/>
  <c r="C57" i="3"/>
  <c r="A57" i="3"/>
  <c r="G57" i="3"/>
  <c r="B58" i="3"/>
  <c r="D58" i="3" s="1"/>
  <c r="B59" i="3" l="1"/>
  <c r="D59" i="3" s="1"/>
  <c r="E58" i="3"/>
  <c r="F58" i="3" s="1"/>
  <c r="C58" i="3"/>
  <c r="G58" i="3" s="1"/>
  <c r="A58" i="3"/>
  <c r="C59" i="3" l="1"/>
  <c r="A59" i="3"/>
  <c r="B60" i="3"/>
  <c r="D60" i="3" s="1"/>
  <c r="E59" i="3"/>
  <c r="F59" i="3" s="1"/>
  <c r="G59" i="3" l="1"/>
  <c r="B61" i="3"/>
  <c r="D61" i="3" s="1"/>
  <c r="E60" i="3"/>
  <c r="F60" i="3" s="1"/>
  <c r="C60" i="3"/>
  <c r="G60" i="3" s="1"/>
  <c r="A60" i="3"/>
  <c r="A61" i="3" l="1"/>
  <c r="B62" i="3"/>
  <c r="D62" i="3" s="1"/>
  <c r="C61" i="3"/>
  <c r="E61" i="3"/>
  <c r="F61" i="3" s="1"/>
  <c r="G61" i="3" l="1"/>
  <c r="E62" i="3"/>
  <c r="F62" i="3" s="1"/>
  <c r="C62" i="3"/>
  <c r="G62" i="3" s="1"/>
  <c r="A62" i="3"/>
  <c r="B63" i="3"/>
  <c r="D63" i="3" s="1"/>
  <c r="B64" i="3" l="1"/>
  <c r="D64" i="3" s="1"/>
  <c r="E63" i="3"/>
  <c r="F63" i="3" s="1"/>
  <c r="A63" i="3"/>
  <c r="C63" i="3"/>
  <c r="G63" i="3" s="1"/>
  <c r="E64" i="3" l="1"/>
  <c r="C64" i="3"/>
  <c r="A64" i="3"/>
  <c r="G64" i="3"/>
  <c r="B65" i="3"/>
  <c r="D65" i="3" s="1"/>
  <c r="F64" i="3"/>
  <c r="B66" i="3" l="1"/>
  <c r="D66" i="3" s="1"/>
  <c r="E65" i="3"/>
  <c r="F65" i="3" s="1"/>
  <c r="C65" i="3"/>
  <c r="A65" i="3"/>
  <c r="G65" i="3" l="1"/>
  <c r="C66" i="3"/>
  <c r="A66" i="3"/>
  <c r="B67" i="3"/>
  <c r="D67" i="3" s="1"/>
  <c r="E66" i="3"/>
  <c r="F66" i="3" s="1"/>
  <c r="G66" i="3" l="1"/>
  <c r="E67" i="3"/>
  <c r="F67" i="3" s="1"/>
  <c r="C67" i="3"/>
  <c r="A67" i="3"/>
  <c r="B68" i="3"/>
  <c r="D68" i="3" s="1"/>
  <c r="G67" i="3" l="1"/>
  <c r="A68" i="3"/>
  <c r="B69" i="3"/>
  <c r="D69" i="3" s="1"/>
  <c r="C68" i="3"/>
  <c r="E68" i="3"/>
  <c r="F68" i="3" s="1"/>
  <c r="G68" i="3" l="1"/>
  <c r="E69" i="3"/>
  <c r="F69" i="3" s="1"/>
  <c r="C69" i="3"/>
  <c r="A69" i="3"/>
  <c r="G69" i="3"/>
  <c r="B70" i="3"/>
  <c r="D70" i="3" s="1"/>
  <c r="B71" i="3" l="1"/>
  <c r="D71" i="3" s="1"/>
  <c r="E70" i="3"/>
  <c r="F70" i="3" s="1"/>
  <c r="A70" i="3"/>
  <c r="C70" i="3"/>
  <c r="G70" i="3" l="1"/>
  <c r="C71" i="3"/>
  <c r="A71" i="3"/>
  <c r="B72" i="3"/>
  <c r="D72" i="3" s="1"/>
  <c r="E71" i="3"/>
  <c r="F71" i="3" s="1"/>
  <c r="G71" i="3" l="1"/>
  <c r="B73" i="3"/>
  <c r="D73" i="3" s="1"/>
  <c r="E72" i="3"/>
  <c r="F72" i="3" s="1"/>
  <c r="C72" i="3"/>
  <c r="G72" i="3" s="1"/>
  <c r="A72" i="3"/>
  <c r="A73" i="3" l="1"/>
  <c r="B74" i="3"/>
  <c r="D74" i="3" s="1"/>
  <c r="E73" i="3"/>
  <c r="F73" i="3" s="1"/>
  <c r="C73" i="3"/>
  <c r="G73" i="3" l="1"/>
  <c r="E74" i="3"/>
  <c r="F74" i="3" s="1"/>
  <c r="C74" i="3"/>
  <c r="G74" i="3" s="1"/>
  <c r="A74" i="3"/>
</calcChain>
</file>

<file path=xl/sharedStrings.xml><?xml version="1.0" encoding="utf-8"?>
<sst xmlns="http://schemas.openxmlformats.org/spreadsheetml/2006/main" count="19" uniqueCount="18">
  <si>
    <t>Maksete algus</t>
  </si>
  <si>
    <t>Maksete arv</t>
  </si>
  <si>
    <t>kuud</t>
  </si>
  <si>
    <t>EUR (km-ta)</t>
  </si>
  <si>
    <t>Üürniku osakaal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</si>
  <si>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</si>
  <si>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</si>
  <si>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</si>
  <si>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</si>
  <si>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</si>
  <si>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</si>
  <si>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</si>
  <si>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 algväärtus</t>
  </si>
  <si>
    <t>Kapitali lõppväärtus</t>
  </si>
  <si>
    <t>Kapitali tulumäär 2022 II pa</t>
  </si>
  <si>
    <t>Kapitalikomponendi annuiteetmaksegraafik - Ädala 25</t>
  </si>
  <si>
    <t>Lisa nr 2</t>
  </si>
  <si>
    <t>Üürilepingu nr 4498/12 lisale nr 6.7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</si>
</sst>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43">
    <xf numFmtId="0" fontId="0" fillId="0" borderId="0" xfId="0"/>
    <xf numFmtId="0" fontId="3" fillId="2" borderId="0" xfId="2" applyFill="1"/>
    <xf numFmtId="0" fontId="0" fillId="2" borderId="0" xfId="0" applyFill="1"/>
    <xf numFmtId="0" fontId="5" fillId="3" borderId="0" xfId="2" applyFont="1" applyFill="1"/>
    <xf numFmtId="0" fontId="6" fillId="3" borderId="0" xfId="2" applyFont="1" applyFill="1"/>
    <xf numFmtId="0" fontId="7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0" fontId="3" fillId="4" borderId="8" xfId="2" applyFill="1" applyBorder="1"/>
    <xf numFmtId="167" fontId="3" fillId="4" borderId="0" xfId="2" applyNumberForma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164" fontId="3" fillId="3" borderId="0" xfId="2" applyNumberFormat="1" applyFill="1"/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 applyAlignment="1">
      <alignment horizontal="right"/>
    </xf>
    <xf numFmtId="2" fontId="6" fillId="3" borderId="0" xfId="2" applyNumberFormat="1" applyFont="1" applyFill="1"/>
    <xf numFmtId="2" fontId="3" fillId="2" borderId="0" xfId="2" applyNumberFormat="1" applyFill="1"/>
    <xf numFmtId="2" fontId="8" fillId="2" borderId="0" xfId="2" applyNumberFormat="1" applyFont="1" applyFill="1"/>
    <xf numFmtId="2" fontId="9" fillId="3" borderId="9" xfId="2" applyNumberFormat="1" applyFont="1" applyFill="1" applyBorder="1" applyAlignment="1">
      <alignment horizontal="right"/>
    </xf>
    <xf numFmtId="3" fontId="3" fillId="4" borderId="0" xfId="2" applyNumberFormat="1" applyFill="1"/>
    <xf numFmtId="168" fontId="3" fillId="4" borderId="7" xfId="2" applyNumberFormat="1" applyFill="1" applyBorder="1"/>
    <xf numFmtId="0" fontId="0" fillId="2" borderId="0" xfId="0" applyFill="1" applyAlignment="1">
      <alignment horizontal="right"/>
    </xf>
    <xf numFmtId="164" fontId="0" fillId="2" borderId="0" xfId="0" applyNumberFormat="1" applyFill="1"/>
    <xf numFmtId="0" fontId="0" fillId="2" borderId="0" xfId="0" applyFill="1" applyProtection="1">
      <protection hidden="1"/>
    </xf>
    <xf numFmtId="4" fontId="0" fillId="2" borderId="0" xfId="0" applyNumberFormat="1" applyFill="1" applyProtection="1">
      <protection hidden="1"/>
    </xf>
    <xf numFmtId="10" fontId="1" fillId="2" borderId="0" xfId="1" applyNumberFormat="1" applyFont="1" applyFill="1"/>
  </cellXfs>
  <cellStyles count="3">
    <cellStyle name="Normaallaad 4" xfId="2" xr:uid="{C518EF32-F477-4C7A-A1F1-D1D69E16654D}"/>
    <cellStyle name="Normal" xfId="0" builtinId="0"/>
    <cellStyle name="Percent" xfId="1" builtinId="5"/>
  </cellStyles>
  <dxfs count="0"/>
  <tableStyles count="1" defaultTableStyle="TableStyleMedium2" defaultPivotStyle="PivotStyleLight16">
    <tableStyle name="Invisible" pivot="0" table="0" count="0" xr9:uid="{1DF8E977-83E1-49D5-9433-384F3F9BCB5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BA8C7-8502-4EEA-A172-67BA6FBF499F}">
  <dimension ref="A1:O134"/>
  <sheetViews>
    <sheetView tabSelected="1" workbookViewId="0">
      <selection activeCell="O28" sqref="O28"/>
    </sheetView>
  </sheetViews>
  <sheetFormatPr defaultRowHeight="15" x14ac:dyDescent="0.2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9" width="9.140625" style="2"/>
    <col min="10" max="10" width="9.140625" style="38"/>
    <col min="11" max="257" width="9.140625" style="2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/>
  </cols>
  <sheetData>
    <row r="1" spans="1:15" x14ac:dyDescent="0.25">
      <c r="A1" s="1"/>
      <c r="B1" s="1"/>
      <c r="C1" s="1"/>
      <c r="D1" s="1"/>
      <c r="E1" s="1"/>
      <c r="F1" s="1"/>
      <c r="G1" s="30" t="s">
        <v>16</v>
      </c>
    </row>
    <row r="2" spans="1:15" x14ac:dyDescent="0.25">
      <c r="A2" s="1"/>
      <c r="B2" s="1"/>
      <c r="C2" s="1"/>
      <c r="D2" s="1"/>
      <c r="E2" s="1"/>
      <c r="F2" s="3"/>
      <c r="G2" s="31" t="s">
        <v>17</v>
      </c>
    </row>
    <row r="3" spans="1:15" x14ac:dyDescent="0.25">
      <c r="A3" s="1"/>
      <c r="B3" s="1"/>
      <c r="C3" s="1"/>
      <c r="D3" s="1"/>
      <c r="E3" s="1"/>
      <c r="F3" s="3"/>
      <c r="G3" s="31"/>
    </row>
    <row r="4" spans="1:15" ht="21" x14ac:dyDescent="0.35">
      <c r="A4" s="1"/>
      <c r="B4" s="4" t="s">
        <v>15</v>
      </c>
      <c r="C4" s="1"/>
      <c r="D4" s="1"/>
      <c r="E4" s="5"/>
      <c r="F4" s="6"/>
      <c r="G4" s="32"/>
      <c r="K4" s="7"/>
      <c r="L4" s="8"/>
    </row>
    <row r="5" spans="1:15" x14ac:dyDescent="0.25">
      <c r="A5" s="1"/>
      <c r="B5" s="1"/>
      <c r="C5" s="1"/>
      <c r="D5" s="1"/>
      <c r="E5" s="1"/>
      <c r="F5" s="6"/>
      <c r="G5" s="33"/>
      <c r="K5" s="39"/>
      <c r="L5" s="8"/>
    </row>
    <row r="6" spans="1:15" x14ac:dyDescent="0.25">
      <c r="A6" s="1"/>
      <c r="B6" s="9" t="s">
        <v>0</v>
      </c>
      <c r="C6" s="10"/>
      <c r="D6" s="11"/>
      <c r="E6" s="12">
        <v>46023</v>
      </c>
      <c r="F6" s="13"/>
      <c r="G6" s="33"/>
      <c r="K6" s="40"/>
      <c r="L6" s="40"/>
    </row>
    <row r="7" spans="1:15" x14ac:dyDescent="0.25">
      <c r="A7" s="1"/>
      <c r="B7" s="14" t="s">
        <v>1</v>
      </c>
      <c r="C7" s="15"/>
      <c r="E7" s="16">
        <v>60</v>
      </c>
      <c r="F7" s="17" t="s">
        <v>2</v>
      </c>
      <c r="G7" s="33"/>
      <c r="K7" s="18"/>
      <c r="L7" s="18"/>
    </row>
    <row r="8" spans="1:15" x14ac:dyDescent="0.25">
      <c r="A8" s="1"/>
      <c r="B8" s="14" t="s">
        <v>12</v>
      </c>
      <c r="C8" s="15"/>
      <c r="D8" s="19">
        <f>E6-1</f>
        <v>46022</v>
      </c>
      <c r="E8" s="36">
        <v>75818</v>
      </c>
      <c r="F8" s="17" t="s">
        <v>3</v>
      </c>
      <c r="G8" s="33"/>
      <c r="K8" s="18"/>
      <c r="L8" s="18"/>
    </row>
    <row r="9" spans="1:15" x14ac:dyDescent="0.25">
      <c r="A9" s="1"/>
      <c r="B9" s="14" t="s">
        <v>13</v>
      </c>
      <c r="C9" s="15"/>
      <c r="D9" s="19">
        <f>EDATE(D8,E7)</f>
        <v>47848</v>
      </c>
      <c r="E9" s="36">
        <v>0</v>
      </c>
      <c r="F9" s="17" t="s">
        <v>3</v>
      </c>
      <c r="G9" s="33"/>
      <c r="K9" s="18"/>
      <c r="L9" s="18"/>
    </row>
    <row r="10" spans="1:15" x14ac:dyDescent="0.25">
      <c r="A10" s="1"/>
      <c r="B10" s="14" t="s">
        <v>4</v>
      </c>
      <c r="C10" s="15"/>
      <c r="E10" s="20">
        <v>1</v>
      </c>
      <c r="F10" s="17"/>
      <c r="G10" s="33"/>
      <c r="K10" s="18"/>
      <c r="L10" s="18"/>
    </row>
    <row r="11" spans="1:15" x14ac:dyDescent="0.25">
      <c r="A11" s="1"/>
      <c r="B11" s="22" t="s">
        <v>14</v>
      </c>
      <c r="C11" s="23"/>
      <c r="D11" s="24"/>
      <c r="E11" s="37">
        <v>4.1000000000000002E-2</v>
      </c>
      <c r="F11" s="25"/>
      <c r="G11" s="34"/>
      <c r="K11" s="18"/>
      <c r="L11" s="18"/>
      <c r="M11" s="18"/>
    </row>
    <row r="12" spans="1:15" x14ac:dyDescent="0.25">
      <c r="A12" s="1"/>
      <c r="B12" s="16"/>
      <c r="C12" s="15"/>
      <c r="E12" s="26"/>
      <c r="F12" s="16"/>
      <c r="G12" s="34"/>
      <c r="K12" s="18"/>
      <c r="L12" s="18"/>
      <c r="M12" s="18"/>
    </row>
    <row r="13" spans="1:15" x14ac:dyDescent="0.25">
      <c r="G13" s="8"/>
      <c r="K13" s="18"/>
      <c r="L13" s="18"/>
      <c r="M13" s="18"/>
    </row>
    <row r="14" spans="1:15" ht="15.75" thickBot="1" x14ac:dyDescent="0.3">
      <c r="A14" s="27" t="s">
        <v>5</v>
      </c>
      <c r="B14" s="27" t="s">
        <v>6</v>
      </c>
      <c r="C14" s="27" t="s">
        <v>7</v>
      </c>
      <c r="D14" s="27" t="s">
        <v>8</v>
      </c>
      <c r="E14" s="27" t="s">
        <v>9</v>
      </c>
      <c r="F14" s="27" t="s">
        <v>10</v>
      </c>
      <c r="G14" s="35" t="s">
        <v>11</v>
      </c>
      <c r="K14" s="18"/>
      <c r="L14" s="18"/>
      <c r="M14" s="18"/>
    </row>
    <row r="15" spans="1:15" x14ac:dyDescent="0.25">
      <c r="A15" s="28">
        <f>IF(B15="","",E6)</f>
        <v>46023</v>
      </c>
      <c r="B15" s="15">
        <f>IF(E7&gt;0,1,"")</f>
        <v>1</v>
      </c>
      <c r="C15" s="6">
        <f>IF(B15="","",E8)</f>
        <v>75818</v>
      </c>
      <c r="D15" s="29">
        <f>IF(B15="","",IPMT($E$11/12,B15,$E$7,-$E$8,$E$9,0))</f>
        <v>259.04483333333337</v>
      </c>
      <c r="E15" s="29">
        <f>IF(B15="","",PPMT($E$11/12,B15,$E$7,-$E$8,$E$9,0))</f>
        <v>1140.6831221891377</v>
      </c>
      <c r="F15" s="29">
        <f>IF(B15="","",SUM(D15:E15))</f>
        <v>1399.7279555224711</v>
      </c>
      <c r="G15" s="6">
        <f>IF(B15="","",SUM(C15)-SUM(E15))</f>
        <v>74677.316877810867</v>
      </c>
      <c r="K15" s="41"/>
      <c r="L15" s="18"/>
      <c r="M15" s="18"/>
      <c r="O15" s="42"/>
    </row>
    <row r="16" spans="1:15" x14ac:dyDescent="0.25">
      <c r="A16" s="28">
        <f>IF(B16="","",EDATE(A15,1))</f>
        <v>46054</v>
      </c>
      <c r="B16" s="15">
        <f>IF(B15="","",IF(SUM(B15)+1&lt;=$E$7,SUM(B15)+1,""))</f>
        <v>2</v>
      </c>
      <c r="C16" s="6">
        <f>IF(B16="","",G15)</f>
        <v>74677.316877810867</v>
      </c>
      <c r="D16" s="29">
        <f>IF(B16="","",IPMT($E$11/12,B16,$E$7,-$E$8,$E$9,0))</f>
        <v>255.14749933252048</v>
      </c>
      <c r="E16" s="29">
        <f>IF(B16="","",PPMT($E$11/12,B16,$E$7,-$E$8,$E$9,0))</f>
        <v>1144.5804561899506</v>
      </c>
      <c r="F16" s="29">
        <f t="shared" ref="F16" si="0">IF(B16="","",SUM(D16:E16))</f>
        <v>1399.7279555224711</v>
      </c>
      <c r="G16" s="6">
        <f t="shared" ref="G16:G74" si="1">IF(B16="","",SUM(C16)-SUM(E16))</f>
        <v>73532.73642162091</v>
      </c>
      <c r="K16" s="18"/>
      <c r="L16" s="18"/>
      <c r="M16" s="18"/>
    </row>
    <row r="17" spans="1:13" x14ac:dyDescent="0.25">
      <c r="A17" s="28">
        <f t="shared" ref="A17:A74" si="2">IF(B17="","",EDATE(A16,1))</f>
        <v>46082</v>
      </c>
      <c r="B17" s="15">
        <f t="shared" ref="B17:B74" si="3">IF(B16="","",IF(SUM(B16)+1&lt;=$E$7,SUM(B16)+1,""))</f>
        <v>3</v>
      </c>
      <c r="C17" s="6">
        <f t="shared" ref="C17:C74" si="4">IF(B17="","",G16)</f>
        <v>73532.73642162091</v>
      </c>
      <c r="D17" s="29">
        <f t="shared" ref="D17:D74" si="5">IF(B17="","",IPMT($E$11/12,B17,$E$7,-$E$8,$E$9,0))</f>
        <v>251.23684944053807</v>
      </c>
      <c r="E17" s="29">
        <f t="shared" ref="E17:E74" si="6">IF(B17="","",PPMT($E$11/12,B17,$E$7,-$E$8,$E$9,0))</f>
        <v>1148.4911060819331</v>
      </c>
      <c r="F17" s="29">
        <f t="shared" ref="F17:F74" si="7">IF(B17="","",SUM(D17:E17))</f>
        <v>1399.7279555224711</v>
      </c>
      <c r="G17" s="6">
        <f t="shared" si="1"/>
        <v>72384.245315538981</v>
      </c>
      <c r="K17" s="18"/>
      <c r="L17" s="18"/>
      <c r="M17" s="18"/>
    </row>
    <row r="18" spans="1:13" x14ac:dyDescent="0.25">
      <c r="A18" s="28">
        <f t="shared" si="2"/>
        <v>46113</v>
      </c>
      <c r="B18" s="15">
        <f t="shared" si="3"/>
        <v>4</v>
      </c>
      <c r="C18" s="6">
        <f t="shared" si="4"/>
        <v>72384.245315538981</v>
      </c>
      <c r="D18" s="29">
        <f t="shared" si="5"/>
        <v>247.31283816142485</v>
      </c>
      <c r="E18" s="29">
        <f t="shared" si="6"/>
        <v>1152.4151173610464</v>
      </c>
      <c r="F18" s="29">
        <f t="shared" si="7"/>
        <v>1399.7279555224713</v>
      </c>
      <c r="G18" s="6">
        <f t="shared" si="1"/>
        <v>71231.830198177937</v>
      </c>
      <c r="K18" s="18"/>
      <c r="L18" s="18"/>
      <c r="M18" s="18"/>
    </row>
    <row r="19" spans="1:13" x14ac:dyDescent="0.25">
      <c r="A19" s="28">
        <f t="shared" si="2"/>
        <v>46143</v>
      </c>
      <c r="B19" s="15">
        <f t="shared" si="3"/>
        <v>5</v>
      </c>
      <c r="C19" s="6">
        <f t="shared" si="4"/>
        <v>71231.830198177937</v>
      </c>
      <c r="D19" s="29">
        <f t="shared" si="5"/>
        <v>243.37541984377464</v>
      </c>
      <c r="E19" s="29">
        <f t="shared" si="6"/>
        <v>1156.3525356786965</v>
      </c>
      <c r="F19" s="29">
        <f t="shared" si="7"/>
        <v>1399.7279555224711</v>
      </c>
      <c r="G19" s="6">
        <f t="shared" si="1"/>
        <v>70075.477662499237</v>
      </c>
      <c r="K19" s="18"/>
      <c r="L19" s="18"/>
      <c r="M19" s="21"/>
    </row>
    <row r="20" spans="1:13" x14ac:dyDescent="0.25">
      <c r="A20" s="28">
        <f t="shared" si="2"/>
        <v>46174</v>
      </c>
      <c r="B20" s="15">
        <f t="shared" si="3"/>
        <v>6</v>
      </c>
      <c r="C20" s="6">
        <f t="shared" si="4"/>
        <v>70075.477662499237</v>
      </c>
      <c r="D20" s="29">
        <f t="shared" si="5"/>
        <v>239.42454868020567</v>
      </c>
      <c r="E20" s="29">
        <f t="shared" si="6"/>
        <v>1160.3034068422655</v>
      </c>
      <c r="F20" s="29">
        <f t="shared" si="7"/>
        <v>1399.7279555224711</v>
      </c>
      <c r="G20" s="6">
        <f t="shared" si="1"/>
        <v>68915.174255656966</v>
      </c>
      <c r="K20" s="18"/>
      <c r="L20" s="18"/>
      <c r="M20" s="21"/>
    </row>
    <row r="21" spans="1:13" x14ac:dyDescent="0.25">
      <c r="A21" s="28">
        <f t="shared" si="2"/>
        <v>46204</v>
      </c>
      <c r="B21" s="15">
        <f t="shared" si="3"/>
        <v>7</v>
      </c>
      <c r="C21" s="6">
        <f t="shared" si="4"/>
        <v>68915.174255656966</v>
      </c>
      <c r="D21" s="29">
        <f t="shared" si="5"/>
        <v>235.46017870682797</v>
      </c>
      <c r="E21" s="29">
        <f t="shared" si="6"/>
        <v>1164.2677768156432</v>
      </c>
      <c r="F21" s="29">
        <f t="shared" si="7"/>
        <v>1399.7279555224711</v>
      </c>
      <c r="G21" s="6">
        <f t="shared" si="1"/>
        <v>67750.906478841323</v>
      </c>
      <c r="K21" s="18"/>
      <c r="L21" s="18"/>
      <c r="M21" s="21"/>
    </row>
    <row r="22" spans="1:13" x14ac:dyDescent="0.25">
      <c r="A22" s="28">
        <f t="shared" si="2"/>
        <v>46235</v>
      </c>
      <c r="B22" s="15">
        <f t="shared" si="3"/>
        <v>8</v>
      </c>
      <c r="C22" s="6">
        <f t="shared" si="4"/>
        <v>67750.906478841323</v>
      </c>
      <c r="D22" s="29">
        <f t="shared" si="5"/>
        <v>231.48226380270791</v>
      </c>
      <c r="E22" s="29">
        <f t="shared" si="6"/>
        <v>1168.2456917197633</v>
      </c>
      <c r="F22" s="29">
        <f t="shared" si="7"/>
        <v>1399.7279555224711</v>
      </c>
      <c r="G22" s="6">
        <f t="shared" si="1"/>
        <v>66582.660787121567</v>
      </c>
      <c r="K22" s="18"/>
      <c r="L22" s="18"/>
      <c r="M22" s="21"/>
    </row>
    <row r="23" spans="1:13" x14ac:dyDescent="0.25">
      <c r="A23" s="28">
        <f t="shared" si="2"/>
        <v>46266</v>
      </c>
      <c r="B23" s="15">
        <f t="shared" si="3"/>
        <v>9</v>
      </c>
      <c r="C23" s="6">
        <f t="shared" si="4"/>
        <v>66582.660787121567</v>
      </c>
      <c r="D23" s="29">
        <f t="shared" si="5"/>
        <v>227.49075768933199</v>
      </c>
      <c r="E23" s="29">
        <f t="shared" si="6"/>
        <v>1172.2371978331391</v>
      </c>
      <c r="F23" s="29">
        <f t="shared" si="7"/>
        <v>1399.7279555224711</v>
      </c>
      <c r="G23" s="6">
        <f t="shared" si="1"/>
        <v>65410.423589288432</v>
      </c>
      <c r="K23" s="18"/>
      <c r="L23" s="18"/>
      <c r="M23" s="21"/>
    </row>
    <row r="24" spans="1:13" x14ac:dyDescent="0.25">
      <c r="A24" s="28">
        <f t="shared" si="2"/>
        <v>46296</v>
      </c>
      <c r="B24" s="15">
        <f t="shared" si="3"/>
        <v>10</v>
      </c>
      <c r="C24" s="6">
        <f t="shared" si="4"/>
        <v>65410.423589288432</v>
      </c>
      <c r="D24" s="29">
        <f t="shared" si="5"/>
        <v>223.48561393006878</v>
      </c>
      <c r="E24" s="29">
        <f t="shared" si="6"/>
        <v>1176.2423415924022</v>
      </c>
      <c r="F24" s="29">
        <f t="shared" si="7"/>
        <v>1399.7279555224709</v>
      </c>
      <c r="G24" s="6">
        <f t="shared" si="1"/>
        <v>64234.181247696033</v>
      </c>
      <c r="K24" s="18"/>
      <c r="L24" s="18"/>
      <c r="M24" s="21"/>
    </row>
    <row r="25" spans="1:13" x14ac:dyDescent="0.25">
      <c r="A25" s="28">
        <f t="shared" si="2"/>
        <v>46327</v>
      </c>
      <c r="B25" s="15">
        <f t="shared" si="3"/>
        <v>11</v>
      </c>
      <c r="C25" s="6">
        <f t="shared" si="4"/>
        <v>64234.181247696033</v>
      </c>
      <c r="D25" s="29">
        <f t="shared" si="5"/>
        <v>219.46678592962809</v>
      </c>
      <c r="E25" s="29">
        <f t="shared" si="6"/>
        <v>1180.2611695928431</v>
      </c>
      <c r="F25" s="29">
        <f t="shared" si="7"/>
        <v>1399.7279555224711</v>
      </c>
      <c r="G25" s="6">
        <f t="shared" si="1"/>
        <v>63053.92007810319</v>
      </c>
    </row>
    <row r="26" spans="1:13" x14ac:dyDescent="0.25">
      <c r="A26" s="28">
        <f t="shared" si="2"/>
        <v>46357</v>
      </c>
      <c r="B26" s="15">
        <f t="shared" si="3"/>
        <v>12</v>
      </c>
      <c r="C26" s="6">
        <f t="shared" si="4"/>
        <v>63053.92007810319</v>
      </c>
      <c r="D26" s="29">
        <f t="shared" si="5"/>
        <v>215.43422693351923</v>
      </c>
      <c r="E26" s="29">
        <f t="shared" si="6"/>
        <v>1184.2937285889518</v>
      </c>
      <c r="F26" s="29">
        <f t="shared" si="7"/>
        <v>1399.7279555224711</v>
      </c>
      <c r="G26" s="6">
        <f t="shared" si="1"/>
        <v>61869.626349514241</v>
      </c>
    </row>
    <row r="27" spans="1:13" x14ac:dyDescent="0.25">
      <c r="A27" s="28">
        <f t="shared" si="2"/>
        <v>46388</v>
      </c>
      <c r="B27" s="15">
        <f t="shared" si="3"/>
        <v>13</v>
      </c>
      <c r="C27" s="6">
        <f t="shared" si="4"/>
        <v>61869.626349514241</v>
      </c>
      <c r="D27" s="29">
        <f t="shared" si="5"/>
        <v>211.38789002750698</v>
      </c>
      <c r="E27" s="29">
        <f t="shared" si="6"/>
        <v>1188.3400654949642</v>
      </c>
      <c r="F27" s="29">
        <f t="shared" si="7"/>
        <v>1399.7279555224711</v>
      </c>
      <c r="G27" s="6">
        <f t="shared" si="1"/>
        <v>60681.286284019276</v>
      </c>
    </row>
    <row r="28" spans="1:13" x14ac:dyDescent="0.25">
      <c r="A28" s="28">
        <f t="shared" si="2"/>
        <v>46419</v>
      </c>
      <c r="B28" s="15">
        <f t="shared" si="3"/>
        <v>14</v>
      </c>
      <c r="C28" s="6">
        <f t="shared" si="4"/>
        <v>60681.286284019276</v>
      </c>
      <c r="D28" s="29">
        <f t="shared" si="5"/>
        <v>207.3277281370658</v>
      </c>
      <c r="E28" s="29">
        <f t="shared" si="6"/>
        <v>1192.4002273854053</v>
      </c>
      <c r="F28" s="29">
        <f t="shared" si="7"/>
        <v>1399.7279555224711</v>
      </c>
      <c r="G28" s="6">
        <f t="shared" si="1"/>
        <v>59488.88605663387</v>
      </c>
    </row>
    <row r="29" spans="1:13" x14ac:dyDescent="0.25">
      <c r="A29" s="28">
        <f t="shared" si="2"/>
        <v>46447</v>
      </c>
      <c r="B29" s="15">
        <f t="shared" si="3"/>
        <v>15</v>
      </c>
      <c r="C29" s="6">
        <f t="shared" si="4"/>
        <v>59488.88605663387</v>
      </c>
      <c r="D29" s="29">
        <f t="shared" si="5"/>
        <v>203.25369402683233</v>
      </c>
      <c r="E29" s="29">
        <f t="shared" si="6"/>
        <v>1196.4742614956388</v>
      </c>
      <c r="F29" s="29">
        <f t="shared" si="7"/>
        <v>1399.7279555224711</v>
      </c>
      <c r="G29" s="6">
        <f t="shared" si="1"/>
        <v>58292.411795138229</v>
      </c>
    </row>
    <row r="30" spans="1:13" x14ac:dyDescent="0.25">
      <c r="A30" s="28">
        <f t="shared" si="2"/>
        <v>46478</v>
      </c>
      <c r="B30" s="15">
        <f t="shared" si="3"/>
        <v>16</v>
      </c>
      <c r="C30" s="6">
        <f t="shared" si="4"/>
        <v>58292.411795138229</v>
      </c>
      <c r="D30" s="29">
        <f t="shared" si="5"/>
        <v>199.1657403000556</v>
      </c>
      <c r="E30" s="29">
        <f t="shared" si="6"/>
        <v>1200.5622152224157</v>
      </c>
      <c r="F30" s="29">
        <f t="shared" si="7"/>
        <v>1399.7279555224713</v>
      </c>
      <c r="G30" s="6">
        <f t="shared" si="1"/>
        <v>57091.849579915812</v>
      </c>
    </row>
    <row r="31" spans="1:13" x14ac:dyDescent="0.25">
      <c r="A31" s="28">
        <f t="shared" si="2"/>
        <v>46508</v>
      </c>
      <c r="B31" s="15">
        <f t="shared" si="3"/>
        <v>17</v>
      </c>
      <c r="C31" s="6">
        <f t="shared" si="4"/>
        <v>57091.849579915812</v>
      </c>
      <c r="D31" s="29">
        <f t="shared" si="5"/>
        <v>195.06381939804564</v>
      </c>
      <c r="E31" s="29">
        <f t="shared" si="6"/>
        <v>1204.6641361244256</v>
      </c>
      <c r="F31" s="29">
        <f t="shared" si="7"/>
        <v>1399.7279555224711</v>
      </c>
      <c r="G31" s="6">
        <f t="shared" si="1"/>
        <v>55887.185443791386</v>
      </c>
    </row>
    <row r="32" spans="1:13" x14ac:dyDescent="0.25">
      <c r="A32" s="28">
        <f t="shared" si="2"/>
        <v>46539</v>
      </c>
      <c r="B32" s="15">
        <f t="shared" si="3"/>
        <v>18</v>
      </c>
      <c r="C32" s="6">
        <f t="shared" si="4"/>
        <v>55887.185443791386</v>
      </c>
      <c r="D32" s="29">
        <f t="shared" si="5"/>
        <v>190.94788359962055</v>
      </c>
      <c r="E32" s="29">
        <f t="shared" si="6"/>
        <v>1208.7800719228505</v>
      </c>
      <c r="F32" s="29">
        <f t="shared" si="7"/>
        <v>1399.7279555224711</v>
      </c>
      <c r="G32" s="6">
        <f t="shared" si="1"/>
        <v>54678.405371868539</v>
      </c>
    </row>
    <row r="33" spans="1:7" x14ac:dyDescent="0.25">
      <c r="A33" s="28">
        <f t="shared" si="2"/>
        <v>46569</v>
      </c>
      <c r="B33" s="15">
        <f t="shared" si="3"/>
        <v>19</v>
      </c>
      <c r="C33" s="6">
        <f t="shared" si="4"/>
        <v>54678.405371868539</v>
      </c>
      <c r="D33" s="29">
        <f t="shared" si="5"/>
        <v>186.81788502055082</v>
      </c>
      <c r="E33" s="29">
        <f t="shared" si="6"/>
        <v>1212.9100705019205</v>
      </c>
      <c r="F33" s="29">
        <f t="shared" si="7"/>
        <v>1399.7279555224713</v>
      </c>
      <c r="G33" s="6">
        <f t="shared" si="1"/>
        <v>53465.495301366616</v>
      </c>
    </row>
    <row r="34" spans="1:7" x14ac:dyDescent="0.25">
      <c r="A34" s="28">
        <f t="shared" si="2"/>
        <v>46600</v>
      </c>
      <c r="B34" s="15">
        <f t="shared" si="3"/>
        <v>20</v>
      </c>
      <c r="C34" s="6">
        <f t="shared" si="4"/>
        <v>53465.495301366616</v>
      </c>
      <c r="D34" s="29">
        <f t="shared" si="5"/>
        <v>182.67377561300259</v>
      </c>
      <c r="E34" s="29">
        <f t="shared" si="6"/>
        <v>1217.0541799094685</v>
      </c>
      <c r="F34" s="29">
        <f t="shared" si="7"/>
        <v>1399.7279555224711</v>
      </c>
      <c r="G34" s="6">
        <f t="shared" si="1"/>
        <v>52248.441121457145</v>
      </c>
    </row>
    <row r="35" spans="1:7" x14ac:dyDescent="0.25">
      <c r="A35" s="28">
        <f t="shared" si="2"/>
        <v>46631</v>
      </c>
      <c r="B35" s="15">
        <f t="shared" si="3"/>
        <v>21</v>
      </c>
      <c r="C35" s="6">
        <f t="shared" si="4"/>
        <v>52248.441121457145</v>
      </c>
      <c r="D35" s="29">
        <f t="shared" si="5"/>
        <v>178.51550716497857</v>
      </c>
      <c r="E35" s="29">
        <f t="shared" si="6"/>
        <v>1221.2124483574926</v>
      </c>
      <c r="F35" s="29">
        <f t="shared" si="7"/>
        <v>1399.7279555224711</v>
      </c>
      <c r="G35" s="6">
        <f t="shared" si="1"/>
        <v>51027.228673099649</v>
      </c>
    </row>
    <row r="36" spans="1:7" x14ac:dyDescent="0.25">
      <c r="A36" s="28">
        <f t="shared" si="2"/>
        <v>46661</v>
      </c>
      <c r="B36" s="15">
        <f t="shared" si="3"/>
        <v>22</v>
      </c>
      <c r="C36" s="6">
        <f t="shared" si="4"/>
        <v>51027.228673099649</v>
      </c>
      <c r="D36" s="29">
        <f t="shared" si="5"/>
        <v>174.34303129975711</v>
      </c>
      <c r="E36" s="29">
        <f t="shared" si="6"/>
        <v>1225.3849242227141</v>
      </c>
      <c r="F36" s="29">
        <f t="shared" si="7"/>
        <v>1399.7279555224711</v>
      </c>
      <c r="G36" s="6">
        <f t="shared" si="1"/>
        <v>49801.843748876934</v>
      </c>
    </row>
    <row r="37" spans="1:7" x14ac:dyDescent="0.25">
      <c r="A37" s="28">
        <f t="shared" si="2"/>
        <v>46692</v>
      </c>
      <c r="B37" s="15">
        <f t="shared" si="3"/>
        <v>23</v>
      </c>
      <c r="C37" s="6">
        <f t="shared" si="4"/>
        <v>49801.843748876934</v>
      </c>
      <c r="D37" s="29">
        <f t="shared" si="5"/>
        <v>170.15629947532952</v>
      </c>
      <c r="E37" s="29">
        <f t="shared" si="6"/>
        <v>1229.5716560471417</v>
      </c>
      <c r="F37" s="29">
        <f t="shared" si="7"/>
        <v>1399.7279555224711</v>
      </c>
      <c r="G37" s="6">
        <f t="shared" si="1"/>
        <v>48572.272092829793</v>
      </c>
    </row>
    <row r="38" spans="1:7" x14ac:dyDescent="0.25">
      <c r="A38" s="28">
        <f t="shared" si="2"/>
        <v>46722</v>
      </c>
      <c r="B38" s="15">
        <f t="shared" si="3"/>
        <v>24</v>
      </c>
      <c r="C38" s="6">
        <f t="shared" si="4"/>
        <v>48572.272092829793</v>
      </c>
      <c r="D38" s="29">
        <f t="shared" si="5"/>
        <v>165.9552629838351</v>
      </c>
      <c r="E38" s="29">
        <f t="shared" si="6"/>
        <v>1233.7726925386362</v>
      </c>
      <c r="F38" s="29">
        <f t="shared" si="7"/>
        <v>1399.7279555224713</v>
      </c>
      <c r="G38" s="6">
        <f t="shared" si="1"/>
        <v>47338.499400291155</v>
      </c>
    </row>
    <row r="39" spans="1:7" x14ac:dyDescent="0.25">
      <c r="A39" s="28">
        <f t="shared" si="2"/>
        <v>46753</v>
      </c>
      <c r="B39" s="15">
        <f t="shared" si="3"/>
        <v>25</v>
      </c>
      <c r="C39" s="6">
        <f t="shared" si="4"/>
        <v>47338.499400291155</v>
      </c>
      <c r="D39" s="29">
        <f t="shared" si="5"/>
        <v>161.73987295099479</v>
      </c>
      <c r="E39" s="29">
        <f t="shared" si="6"/>
        <v>1237.9880825714765</v>
      </c>
      <c r="F39" s="29">
        <f t="shared" si="7"/>
        <v>1399.7279555224713</v>
      </c>
      <c r="G39" s="6">
        <f t="shared" si="1"/>
        <v>46100.511317719676</v>
      </c>
    </row>
    <row r="40" spans="1:7" x14ac:dyDescent="0.25">
      <c r="A40" s="28">
        <f t="shared" si="2"/>
        <v>46784</v>
      </c>
      <c r="B40" s="15">
        <f t="shared" si="3"/>
        <v>26</v>
      </c>
      <c r="C40" s="6">
        <f t="shared" si="4"/>
        <v>46100.511317719676</v>
      </c>
      <c r="D40" s="29">
        <f t="shared" si="5"/>
        <v>157.51008033554226</v>
      </c>
      <c r="E40" s="29">
        <f t="shared" si="6"/>
        <v>1242.2178751869289</v>
      </c>
      <c r="F40" s="29">
        <f t="shared" si="7"/>
        <v>1399.7279555224711</v>
      </c>
      <c r="G40" s="6">
        <f t="shared" si="1"/>
        <v>44858.293442532748</v>
      </c>
    </row>
    <row r="41" spans="1:7" x14ac:dyDescent="0.25">
      <c r="A41" s="28">
        <f t="shared" si="2"/>
        <v>46813</v>
      </c>
      <c r="B41" s="15">
        <f t="shared" si="3"/>
        <v>27</v>
      </c>
      <c r="C41" s="6">
        <f t="shared" si="4"/>
        <v>44858.293442532748</v>
      </c>
      <c r="D41" s="29">
        <f t="shared" si="5"/>
        <v>153.26583592865356</v>
      </c>
      <c r="E41" s="29">
        <f t="shared" si="6"/>
        <v>1246.4621195938175</v>
      </c>
      <c r="F41" s="29">
        <f t="shared" si="7"/>
        <v>1399.7279555224711</v>
      </c>
      <c r="G41" s="6">
        <f t="shared" si="1"/>
        <v>43611.831322938931</v>
      </c>
    </row>
    <row r="42" spans="1:7" x14ac:dyDescent="0.25">
      <c r="A42" s="28">
        <f t="shared" si="2"/>
        <v>46844</v>
      </c>
      <c r="B42" s="15">
        <f t="shared" si="3"/>
        <v>28</v>
      </c>
      <c r="C42" s="6">
        <f t="shared" si="4"/>
        <v>43611.831322938931</v>
      </c>
      <c r="D42" s="29">
        <f t="shared" si="5"/>
        <v>149.00709035337471</v>
      </c>
      <c r="E42" s="29">
        <f t="shared" si="6"/>
        <v>1250.7208651690964</v>
      </c>
      <c r="F42" s="29">
        <f t="shared" si="7"/>
        <v>1399.7279555224711</v>
      </c>
      <c r="G42" s="6">
        <f t="shared" si="1"/>
        <v>42361.110457769835</v>
      </c>
    </row>
    <row r="43" spans="1:7" x14ac:dyDescent="0.25">
      <c r="A43" s="28">
        <f t="shared" si="2"/>
        <v>46874</v>
      </c>
      <c r="B43" s="15">
        <f t="shared" si="3"/>
        <v>29</v>
      </c>
      <c r="C43" s="6">
        <f t="shared" si="4"/>
        <v>42361.110457769835</v>
      </c>
      <c r="D43" s="29">
        <f t="shared" si="5"/>
        <v>144.73379406404698</v>
      </c>
      <c r="E43" s="29">
        <f t="shared" si="6"/>
        <v>1254.9941614584243</v>
      </c>
      <c r="F43" s="29">
        <f t="shared" si="7"/>
        <v>1399.7279555224713</v>
      </c>
      <c r="G43" s="6">
        <f t="shared" si="1"/>
        <v>41106.116296311411</v>
      </c>
    </row>
    <row r="44" spans="1:7" x14ac:dyDescent="0.25">
      <c r="A44" s="28">
        <f t="shared" si="2"/>
        <v>46905</v>
      </c>
      <c r="B44" s="15">
        <f t="shared" si="3"/>
        <v>30</v>
      </c>
      <c r="C44" s="6">
        <f t="shared" si="4"/>
        <v>41106.116296311411</v>
      </c>
      <c r="D44" s="29">
        <f t="shared" si="5"/>
        <v>140.44589734573066</v>
      </c>
      <c r="E44" s="29">
        <f t="shared" si="6"/>
        <v>1259.2820581767405</v>
      </c>
      <c r="F44" s="29">
        <f t="shared" si="7"/>
        <v>1399.7279555224711</v>
      </c>
      <c r="G44" s="6">
        <f t="shared" si="1"/>
        <v>39846.834238134674</v>
      </c>
    </row>
    <row r="45" spans="1:7" x14ac:dyDescent="0.25">
      <c r="A45" s="28">
        <f t="shared" si="2"/>
        <v>46935</v>
      </c>
      <c r="B45" s="15">
        <f t="shared" si="3"/>
        <v>31</v>
      </c>
      <c r="C45" s="6">
        <f t="shared" si="4"/>
        <v>39846.834238134674</v>
      </c>
      <c r="D45" s="29">
        <f t="shared" si="5"/>
        <v>136.1433503136268</v>
      </c>
      <c r="E45" s="29">
        <f t="shared" si="6"/>
        <v>1263.5846052088443</v>
      </c>
      <c r="F45" s="29">
        <f t="shared" si="7"/>
        <v>1399.7279555224711</v>
      </c>
      <c r="G45" s="6">
        <f t="shared" si="1"/>
        <v>38583.249632925828</v>
      </c>
    </row>
    <row r="46" spans="1:7" x14ac:dyDescent="0.25">
      <c r="A46" s="28">
        <f t="shared" si="2"/>
        <v>46966</v>
      </c>
      <c r="B46" s="15">
        <f t="shared" si="3"/>
        <v>32</v>
      </c>
      <c r="C46" s="6">
        <f t="shared" si="4"/>
        <v>38583.249632925828</v>
      </c>
      <c r="D46" s="29">
        <f t="shared" si="5"/>
        <v>131.82610291249659</v>
      </c>
      <c r="E46" s="29">
        <f t="shared" si="6"/>
        <v>1267.9018526099744</v>
      </c>
      <c r="F46" s="29">
        <f t="shared" si="7"/>
        <v>1399.7279555224709</v>
      </c>
      <c r="G46" s="6">
        <f t="shared" si="1"/>
        <v>37315.347780315853</v>
      </c>
    </row>
    <row r="47" spans="1:7" x14ac:dyDescent="0.25">
      <c r="A47" s="28">
        <f t="shared" si="2"/>
        <v>46997</v>
      </c>
      <c r="B47" s="15">
        <f t="shared" si="3"/>
        <v>33</v>
      </c>
      <c r="C47" s="6">
        <f t="shared" si="4"/>
        <v>37315.347780315853</v>
      </c>
      <c r="D47" s="29">
        <f t="shared" si="5"/>
        <v>127.49410491607919</v>
      </c>
      <c r="E47" s="29">
        <f t="shared" si="6"/>
        <v>1272.233850606392</v>
      </c>
      <c r="F47" s="29">
        <f t="shared" si="7"/>
        <v>1399.7279555224711</v>
      </c>
      <c r="G47" s="6">
        <f t="shared" si="1"/>
        <v>36043.113929709463</v>
      </c>
    </row>
    <row r="48" spans="1:7" x14ac:dyDescent="0.25">
      <c r="A48" s="28">
        <f t="shared" si="2"/>
        <v>47027</v>
      </c>
      <c r="B48" s="15">
        <f t="shared" si="3"/>
        <v>34</v>
      </c>
      <c r="C48" s="6">
        <f t="shared" si="4"/>
        <v>36043.113929709463</v>
      </c>
      <c r="D48" s="29">
        <f t="shared" si="5"/>
        <v>123.14730592650734</v>
      </c>
      <c r="E48" s="29">
        <f t="shared" si="6"/>
        <v>1276.5806495959637</v>
      </c>
      <c r="F48" s="29">
        <f t="shared" si="7"/>
        <v>1399.7279555224711</v>
      </c>
      <c r="G48" s="6">
        <f t="shared" si="1"/>
        <v>34766.533280113501</v>
      </c>
    </row>
    <row r="49" spans="1:7" x14ac:dyDescent="0.25">
      <c r="A49" s="28">
        <f t="shared" si="2"/>
        <v>47058</v>
      </c>
      <c r="B49" s="15">
        <f t="shared" si="3"/>
        <v>35</v>
      </c>
      <c r="C49" s="6">
        <f t="shared" si="4"/>
        <v>34766.533280113501</v>
      </c>
      <c r="D49" s="29">
        <f t="shared" si="5"/>
        <v>118.78565537372113</v>
      </c>
      <c r="E49" s="29">
        <f t="shared" si="6"/>
        <v>1280.9423001487501</v>
      </c>
      <c r="F49" s="29">
        <f t="shared" si="7"/>
        <v>1399.7279555224711</v>
      </c>
      <c r="G49" s="6">
        <f t="shared" si="1"/>
        <v>33485.590979964749</v>
      </c>
    </row>
    <row r="50" spans="1:7" x14ac:dyDescent="0.25">
      <c r="A50" s="28">
        <f t="shared" si="2"/>
        <v>47088</v>
      </c>
      <c r="B50" s="15">
        <f t="shared" si="3"/>
        <v>36</v>
      </c>
      <c r="C50" s="6">
        <f t="shared" si="4"/>
        <v>33485.590979964749</v>
      </c>
      <c r="D50" s="29">
        <f t="shared" si="5"/>
        <v>114.40910251487956</v>
      </c>
      <c r="E50" s="29">
        <f t="shared" si="6"/>
        <v>1285.3188530075915</v>
      </c>
      <c r="F50" s="29">
        <f t="shared" si="7"/>
        <v>1399.7279555224711</v>
      </c>
      <c r="G50" s="6">
        <f t="shared" si="1"/>
        <v>32200.272126957156</v>
      </c>
    </row>
    <row r="51" spans="1:7" x14ac:dyDescent="0.25">
      <c r="A51" s="28">
        <f t="shared" si="2"/>
        <v>47119</v>
      </c>
      <c r="B51" s="15">
        <f t="shared" si="3"/>
        <v>37</v>
      </c>
      <c r="C51" s="6">
        <f t="shared" si="4"/>
        <v>32200.272126957156</v>
      </c>
      <c r="D51" s="29">
        <f t="shared" si="5"/>
        <v>110.01759643377029</v>
      </c>
      <c r="E51" s="29">
        <f t="shared" si="6"/>
        <v>1289.7103590887007</v>
      </c>
      <c r="F51" s="29">
        <f t="shared" si="7"/>
        <v>1399.7279555224709</v>
      </c>
      <c r="G51" s="6">
        <f t="shared" si="1"/>
        <v>30910.561767868454</v>
      </c>
    </row>
    <row r="52" spans="1:7" x14ac:dyDescent="0.25">
      <c r="A52" s="28">
        <f t="shared" si="2"/>
        <v>47150</v>
      </c>
      <c r="B52" s="15">
        <f t="shared" si="3"/>
        <v>38</v>
      </c>
      <c r="C52" s="6">
        <f t="shared" si="4"/>
        <v>30910.561767868454</v>
      </c>
      <c r="D52" s="29">
        <f t="shared" si="5"/>
        <v>105.61108604021723</v>
      </c>
      <c r="E52" s="29">
        <f t="shared" si="6"/>
        <v>1294.1168694822538</v>
      </c>
      <c r="F52" s="29">
        <f t="shared" si="7"/>
        <v>1399.7279555224711</v>
      </c>
      <c r="G52" s="6">
        <f t="shared" si="1"/>
        <v>29616.444898386198</v>
      </c>
    </row>
    <row r="53" spans="1:7" x14ac:dyDescent="0.25">
      <c r="A53" s="28">
        <f t="shared" si="2"/>
        <v>47178</v>
      </c>
      <c r="B53" s="15">
        <f t="shared" si="3"/>
        <v>39</v>
      </c>
      <c r="C53" s="6">
        <f t="shared" si="4"/>
        <v>29616.444898386198</v>
      </c>
      <c r="D53" s="29">
        <f t="shared" si="5"/>
        <v>101.18952006948619</v>
      </c>
      <c r="E53" s="29">
        <f t="shared" si="6"/>
        <v>1298.5384354529849</v>
      </c>
      <c r="F53" s="29">
        <f t="shared" si="7"/>
        <v>1399.7279555224711</v>
      </c>
      <c r="G53" s="6">
        <f t="shared" si="1"/>
        <v>28317.906462933213</v>
      </c>
    </row>
    <row r="54" spans="1:7" x14ac:dyDescent="0.25">
      <c r="A54" s="28">
        <f t="shared" si="2"/>
        <v>47209</v>
      </c>
      <c r="B54" s="15">
        <f t="shared" si="3"/>
        <v>40</v>
      </c>
      <c r="C54" s="6">
        <f t="shared" si="4"/>
        <v>28317.906462933213</v>
      </c>
      <c r="D54" s="29">
        <f t="shared" si="5"/>
        <v>96.752847081688515</v>
      </c>
      <c r="E54" s="29">
        <f t="shared" si="6"/>
        <v>1302.9751084407826</v>
      </c>
      <c r="F54" s="29">
        <f t="shared" si="7"/>
        <v>1399.7279555224711</v>
      </c>
      <c r="G54" s="6">
        <f t="shared" si="1"/>
        <v>27014.93135449243</v>
      </c>
    </row>
    <row r="55" spans="1:7" x14ac:dyDescent="0.25">
      <c r="A55" s="28">
        <f t="shared" si="2"/>
        <v>47239</v>
      </c>
      <c r="B55" s="15">
        <f t="shared" si="3"/>
        <v>41</v>
      </c>
      <c r="C55" s="6">
        <f t="shared" si="4"/>
        <v>27014.93135449243</v>
      </c>
      <c r="D55" s="29">
        <f t="shared" si="5"/>
        <v>92.301015461182502</v>
      </c>
      <c r="E55" s="29">
        <f t="shared" si="6"/>
        <v>1307.4269400612886</v>
      </c>
      <c r="F55" s="29">
        <f t="shared" si="7"/>
        <v>1399.7279555224711</v>
      </c>
      <c r="G55" s="6">
        <f t="shared" si="1"/>
        <v>25707.50441443114</v>
      </c>
    </row>
    <row r="56" spans="1:7" x14ac:dyDescent="0.25">
      <c r="A56" s="28">
        <f t="shared" si="2"/>
        <v>47270</v>
      </c>
      <c r="B56" s="15">
        <f t="shared" si="3"/>
        <v>42</v>
      </c>
      <c r="C56" s="6">
        <f t="shared" si="4"/>
        <v>25707.50441443114</v>
      </c>
      <c r="D56" s="29">
        <f t="shared" si="5"/>
        <v>87.833973415973119</v>
      </c>
      <c r="E56" s="29">
        <f t="shared" si="6"/>
        <v>1311.8939821064982</v>
      </c>
      <c r="F56" s="29">
        <f t="shared" si="7"/>
        <v>1399.7279555224713</v>
      </c>
      <c r="G56" s="6">
        <f t="shared" si="1"/>
        <v>24395.61043232464</v>
      </c>
    </row>
    <row r="57" spans="1:7" x14ac:dyDescent="0.25">
      <c r="A57" s="28">
        <f t="shared" si="2"/>
        <v>47300</v>
      </c>
      <c r="B57" s="15">
        <f t="shared" si="3"/>
        <v>43</v>
      </c>
      <c r="C57" s="6">
        <f t="shared" si="4"/>
        <v>24395.61043232464</v>
      </c>
      <c r="D57" s="29">
        <f t="shared" si="5"/>
        <v>83.351668977109213</v>
      </c>
      <c r="E57" s="29">
        <f t="shared" si="6"/>
        <v>1316.3762865453618</v>
      </c>
      <c r="F57" s="29">
        <f t="shared" si="7"/>
        <v>1399.7279555224711</v>
      </c>
      <c r="G57" s="6">
        <f t="shared" si="1"/>
        <v>23079.234145779279</v>
      </c>
    </row>
    <row r="58" spans="1:7" x14ac:dyDescent="0.25">
      <c r="A58" s="28">
        <f t="shared" si="2"/>
        <v>47331</v>
      </c>
      <c r="B58" s="15">
        <f t="shared" si="3"/>
        <v>44</v>
      </c>
      <c r="C58" s="6">
        <f t="shared" si="4"/>
        <v>23079.234145779279</v>
      </c>
      <c r="D58" s="29">
        <f t="shared" si="5"/>
        <v>78.854049998079248</v>
      </c>
      <c r="E58" s="29">
        <f t="shared" si="6"/>
        <v>1320.8739055243921</v>
      </c>
      <c r="F58" s="29">
        <f t="shared" si="7"/>
        <v>1399.7279555224713</v>
      </c>
      <c r="G58" s="6">
        <f t="shared" si="1"/>
        <v>21758.360240254886</v>
      </c>
    </row>
    <row r="59" spans="1:7" x14ac:dyDescent="0.25">
      <c r="A59" s="28">
        <f t="shared" si="2"/>
        <v>47362</v>
      </c>
      <c r="B59" s="15">
        <f t="shared" si="3"/>
        <v>45</v>
      </c>
      <c r="C59" s="6">
        <f t="shared" si="4"/>
        <v>21758.360240254886</v>
      </c>
      <c r="D59" s="29">
        <f t="shared" si="5"/>
        <v>74.341064154204247</v>
      </c>
      <c r="E59" s="29">
        <f t="shared" si="6"/>
        <v>1325.386891368267</v>
      </c>
      <c r="F59" s="29">
        <f t="shared" si="7"/>
        <v>1399.7279555224713</v>
      </c>
      <c r="G59" s="6">
        <f t="shared" si="1"/>
        <v>20432.973348886619</v>
      </c>
    </row>
    <row r="60" spans="1:7" x14ac:dyDescent="0.25">
      <c r="A60" s="28">
        <f t="shared" si="2"/>
        <v>47392</v>
      </c>
      <c r="B60" s="15">
        <f t="shared" si="3"/>
        <v>46</v>
      </c>
      <c r="C60" s="6">
        <f t="shared" si="4"/>
        <v>20432.973348886619</v>
      </c>
      <c r="D60" s="29">
        <f t="shared" si="5"/>
        <v>69.812658942029316</v>
      </c>
      <c r="E60" s="29">
        <f t="shared" si="6"/>
        <v>1329.9152965804419</v>
      </c>
      <c r="F60" s="29">
        <f t="shared" si="7"/>
        <v>1399.7279555224713</v>
      </c>
      <c r="G60" s="6">
        <f t="shared" si="1"/>
        <v>19103.058052306176</v>
      </c>
    </row>
    <row r="61" spans="1:7" x14ac:dyDescent="0.25">
      <c r="A61" s="28">
        <f t="shared" si="2"/>
        <v>47423</v>
      </c>
      <c r="B61" s="15">
        <f t="shared" si="3"/>
        <v>47</v>
      </c>
      <c r="C61" s="6">
        <f t="shared" si="4"/>
        <v>19103.058052306176</v>
      </c>
      <c r="D61" s="29">
        <f t="shared" si="5"/>
        <v>65.268781678712827</v>
      </c>
      <c r="E61" s="29">
        <f t="shared" si="6"/>
        <v>1334.4591738437584</v>
      </c>
      <c r="F61" s="29">
        <f t="shared" si="7"/>
        <v>1399.7279555224713</v>
      </c>
      <c r="G61" s="6">
        <f t="shared" si="1"/>
        <v>17768.598878462417</v>
      </c>
    </row>
    <row r="62" spans="1:7" x14ac:dyDescent="0.25">
      <c r="A62" s="28">
        <f t="shared" si="2"/>
        <v>47453</v>
      </c>
      <c r="B62" s="15">
        <f t="shared" si="3"/>
        <v>48</v>
      </c>
      <c r="C62" s="6">
        <f t="shared" si="4"/>
        <v>17768.598878462417</v>
      </c>
      <c r="D62" s="29">
        <f t="shared" si="5"/>
        <v>60.709379501413309</v>
      </c>
      <c r="E62" s="29">
        <f t="shared" si="6"/>
        <v>1339.0185760210577</v>
      </c>
      <c r="F62" s="29">
        <f t="shared" si="7"/>
        <v>1399.7279555224709</v>
      </c>
      <c r="G62" s="6">
        <f t="shared" si="1"/>
        <v>16429.580302441358</v>
      </c>
    </row>
    <row r="63" spans="1:7" x14ac:dyDescent="0.25">
      <c r="A63" s="28">
        <f t="shared" si="2"/>
        <v>47484</v>
      </c>
      <c r="B63" s="15">
        <f t="shared" si="3"/>
        <v>49</v>
      </c>
      <c r="C63" s="6">
        <f t="shared" si="4"/>
        <v>16429.580302441358</v>
      </c>
      <c r="D63" s="29">
        <f t="shared" si="5"/>
        <v>56.134399366674693</v>
      </c>
      <c r="E63" s="29">
        <f t="shared" si="6"/>
        <v>1343.5935561557965</v>
      </c>
      <c r="F63" s="29">
        <f t="shared" si="7"/>
        <v>1399.7279555224711</v>
      </c>
      <c r="G63" s="6">
        <f t="shared" si="1"/>
        <v>15085.986746285562</v>
      </c>
    </row>
    <row r="64" spans="1:7" x14ac:dyDescent="0.25">
      <c r="A64" s="28">
        <f t="shared" si="2"/>
        <v>47515</v>
      </c>
      <c r="B64" s="15">
        <f t="shared" si="3"/>
        <v>50</v>
      </c>
      <c r="C64" s="6">
        <f t="shared" si="4"/>
        <v>15085.986746285562</v>
      </c>
      <c r="D64" s="29">
        <f t="shared" si="5"/>
        <v>51.543788049809052</v>
      </c>
      <c r="E64" s="29">
        <f t="shared" si="6"/>
        <v>1348.184167472662</v>
      </c>
      <c r="F64" s="29">
        <f t="shared" si="7"/>
        <v>1399.7279555224711</v>
      </c>
      <c r="G64" s="6">
        <f t="shared" si="1"/>
        <v>13737.8025788129</v>
      </c>
    </row>
    <row r="65" spans="1:7" x14ac:dyDescent="0.25">
      <c r="A65" s="28">
        <f t="shared" si="2"/>
        <v>47543</v>
      </c>
      <c r="B65" s="15">
        <f t="shared" si="3"/>
        <v>51</v>
      </c>
      <c r="C65" s="6">
        <f t="shared" si="4"/>
        <v>13737.8025788129</v>
      </c>
      <c r="D65" s="29">
        <f t="shared" si="5"/>
        <v>46.937492144277471</v>
      </c>
      <c r="E65" s="29">
        <f t="shared" si="6"/>
        <v>1352.7904633781936</v>
      </c>
      <c r="F65" s="29">
        <f t="shared" si="7"/>
        <v>1399.7279555224711</v>
      </c>
      <c r="G65" s="6">
        <f t="shared" si="1"/>
        <v>12385.012115434707</v>
      </c>
    </row>
    <row r="66" spans="1:7" x14ac:dyDescent="0.25">
      <c r="A66" s="28">
        <f t="shared" si="2"/>
        <v>47574</v>
      </c>
      <c r="B66" s="15">
        <f t="shared" si="3"/>
        <v>52</v>
      </c>
      <c r="C66" s="6">
        <f t="shared" si="4"/>
        <v>12385.012115434707</v>
      </c>
      <c r="D66" s="29">
        <f t="shared" si="5"/>
        <v>42.315458061068632</v>
      </c>
      <c r="E66" s="29">
        <f t="shared" si="6"/>
        <v>1357.4124974614024</v>
      </c>
      <c r="F66" s="29">
        <f t="shared" si="7"/>
        <v>1399.7279555224711</v>
      </c>
      <c r="G66" s="6">
        <f t="shared" si="1"/>
        <v>11027.599617973305</v>
      </c>
    </row>
    <row r="67" spans="1:7" x14ac:dyDescent="0.25">
      <c r="A67" s="28">
        <f t="shared" si="2"/>
        <v>47604</v>
      </c>
      <c r="B67" s="15">
        <f t="shared" si="3"/>
        <v>53</v>
      </c>
      <c r="C67" s="6">
        <f t="shared" si="4"/>
        <v>11027.599617973305</v>
      </c>
      <c r="D67" s="29">
        <f t="shared" si="5"/>
        <v>37.677632028075514</v>
      </c>
      <c r="E67" s="29">
        <f t="shared" si="6"/>
        <v>1362.0503234943956</v>
      </c>
      <c r="F67" s="29">
        <f t="shared" si="7"/>
        <v>1399.7279555224711</v>
      </c>
      <c r="G67" s="6">
        <f t="shared" si="1"/>
        <v>9665.5492944789094</v>
      </c>
    </row>
    <row r="68" spans="1:7" x14ac:dyDescent="0.25">
      <c r="A68" s="28">
        <f t="shared" si="2"/>
        <v>47635</v>
      </c>
      <c r="B68" s="15">
        <f t="shared" si="3"/>
        <v>54</v>
      </c>
      <c r="C68" s="6">
        <f t="shared" si="4"/>
        <v>9665.5492944789094</v>
      </c>
      <c r="D68" s="29">
        <f t="shared" si="5"/>
        <v>33.023960089469661</v>
      </c>
      <c r="E68" s="29">
        <f t="shared" si="6"/>
        <v>1366.7039954330014</v>
      </c>
      <c r="F68" s="29">
        <f t="shared" si="7"/>
        <v>1399.7279555224711</v>
      </c>
      <c r="G68" s="6">
        <f t="shared" si="1"/>
        <v>8298.8452990459082</v>
      </c>
    </row>
    <row r="69" spans="1:7" x14ac:dyDescent="0.25">
      <c r="A69" s="28">
        <f t="shared" si="2"/>
        <v>47665</v>
      </c>
      <c r="B69" s="15">
        <f t="shared" si="3"/>
        <v>55</v>
      </c>
      <c r="C69" s="6">
        <f t="shared" si="4"/>
        <v>8298.8452990459082</v>
      </c>
      <c r="D69" s="29">
        <f t="shared" si="5"/>
        <v>28.354388105073571</v>
      </c>
      <c r="E69" s="29">
        <f t="shared" si="6"/>
        <v>1371.3735674173977</v>
      </c>
      <c r="F69" s="29">
        <f t="shared" si="7"/>
        <v>1399.7279555224713</v>
      </c>
      <c r="G69" s="6">
        <f t="shared" si="1"/>
        <v>6927.4717316285105</v>
      </c>
    </row>
    <row r="70" spans="1:7" x14ac:dyDescent="0.25">
      <c r="A70" s="28">
        <f t="shared" si="2"/>
        <v>47696</v>
      </c>
      <c r="B70" s="15">
        <f t="shared" si="3"/>
        <v>56</v>
      </c>
      <c r="C70" s="6">
        <f t="shared" si="4"/>
        <v>6927.4717316285105</v>
      </c>
      <c r="D70" s="29">
        <f t="shared" si="5"/>
        <v>23.668861749730794</v>
      </c>
      <c r="E70" s="29">
        <f t="shared" si="6"/>
        <v>1376.0590937727404</v>
      </c>
      <c r="F70" s="29">
        <f t="shared" si="7"/>
        <v>1399.7279555224711</v>
      </c>
      <c r="G70" s="6">
        <f t="shared" si="1"/>
        <v>5551.4126378557703</v>
      </c>
    </row>
    <row r="71" spans="1:7" x14ac:dyDescent="0.25">
      <c r="A71" s="28">
        <f t="shared" si="2"/>
        <v>47727</v>
      </c>
      <c r="B71" s="15">
        <f t="shared" si="3"/>
        <v>57</v>
      </c>
      <c r="C71" s="6">
        <f t="shared" si="4"/>
        <v>5551.4126378557703</v>
      </c>
      <c r="D71" s="29">
        <f t="shared" si="5"/>
        <v>18.967326512673932</v>
      </c>
      <c r="E71" s="29">
        <f t="shared" si="6"/>
        <v>1380.7606290097972</v>
      </c>
      <c r="F71" s="29">
        <f t="shared" si="7"/>
        <v>1399.7279555224711</v>
      </c>
      <c r="G71" s="6">
        <f t="shared" si="1"/>
        <v>4170.6520088459729</v>
      </c>
    </row>
    <row r="72" spans="1:7" x14ac:dyDescent="0.25">
      <c r="A72" s="28">
        <f t="shared" si="2"/>
        <v>47757</v>
      </c>
      <c r="B72" s="15">
        <f t="shared" si="3"/>
        <v>58</v>
      </c>
      <c r="C72" s="6">
        <f t="shared" si="4"/>
        <v>4170.6520088459729</v>
      </c>
      <c r="D72" s="29">
        <f t="shared" si="5"/>
        <v>14.24972769689046</v>
      </c>
      <c r="E72" s="29">
        <f t="shared" si="6"/>
        <v>1385.4782278255807</v>
      </c>
      <c r="F72" s="29">
        <f t="shared" si="7"/>
        <v>1399.7279555224711</v>
      </c>
      <c r="G72" s="6">
        <f t="shared" si="1"/>
        <v>2785.1737810203922</v>
      </c>
    </row>
    <row r="73" spans="1:7" x14ac:dyDescent="0.25">
      <c r="A73" s="28">
        <f t="shared" si="2"/>
        <v>47788</v>
      </c>
      <c r="B73" s="15">
        <f t="shared" si="3"/>
        <v>59</v>
      </c>
      <c r="C73" s="6">
        <f t="shared" si="4"/>
        <v>2785.1737810203922</v>
      </c>
      <c r="D73" s="29">
        <f t="shared" si="5"/>
        <v>9.5160104184863936</v>
      </c>
      <c r="E73" s="29">
        <f t="shared" si="6"/>
        <v>1390.2119451039848</v>
      </c>
      <c r="F73" s="29">
        <f t="shared" si="7"/>
        <v>1399.7279555224711</v>
      </c>
      <c r="G73" s="6">
        <f t="shared" si="1"/>
        <v>1394.9618359164074</v>
      </c>
    </row>
    <row r="74" spans="1:7" x14ac:dyDescent="0.25">
      <c r="A74" s="28">
        <f t="shared" si="2"/>
        <v>47818</v>
      </c>
      <c r="B74" s="15">
        <f t="shared" si="3"/>
        <v>60</v>
      </c>
      <c r="C74" s="6">
        <f t="shared" si="4"/>
        <v>1394.9618359164074</v>
      </c>
      <c r="D74" s="29">
        <f t="shared" si="5"/>
        <v>4.7661196060477797</v>
      </c>
      <c r="E74" s="29">
        <f t="shared" si="6"/>
        <v>1394.9618359164233</v>
      </c>
      <c r="F74" s="29">
        <f t="shared" si="7"/>
        <v>1399.7279555224711</v>
      </c>
      <c r="G74" s="6">
        <f t="shared" si="1"/>
        <v>-1.5916157281026244E-11</v>
      </c>
    </row>
    <row r="75" spans="1:7" x14ac:dyDescent="0.25">
      <c r="A75" s="28"/>
      <c r="B75" s="15"/>
      <c r="C75" s="6"/>
      <c r="D75" s="29"/>
      <c r="E75" s="29"/>
      <c r="F75" s="29"/>
      <c r="G75" s="6"/>
    </row>
    <row r="76" spans="1:7" x14ac:dyDescent="0.25">
      <c r="A76" s="28"/>
      <c r="B76" s="15"/>
      <c r="C76" s="6"/>
      <c r="D76" s="29"/>
      <c r="E76" s="29"/>
      <c r="F76" s="29"/>
      <c r="G76" s="6"/>
    </row>
    <row r="77" spans="1:7" x14ac:dyDescent="0.25">
      <c r="A77" s="28"/>
      <c r="B77" s="15"/>
      <c r="C77" s="6"/>
      <c r="D77" s="29"/>
      <c r="E77" s="29"/>
      <c r="F77" s="29"/>
      <c r="G77" s="6"/>
    </row>
    <row r="78" spans="1:7" x14ac:dyDescent="0.25">
      <c r="A78" s="28"/>
      <c r="B78" s="15"/>
      <c r="C78" s="6"/>
      <c r="D78" s="29"/>
      <c r="E78" s="29"/>
      <c r="F78" s="29"/>
      <c r="G78" s="6"/>
    </row>
    <row r="79" spans="1:7" x14ac:dyDescent="0.25">
      <c r="A79" s="28"/>
      <c r="B79" s="15"/>
      <c r="C79" s="6"/>
      <c r="D79" s="29"/>
      <c r="E79" s="29"/>
      <c r="F79" s="29"/>
      <c r="G79" s="6"/>
    </row>
    <row r="80" spans="1:7" x14ac:dyDescent="0.25">
      <c r="A80" s="28"/>
      <c r="B80" s="15"/>
      <c r="C80" s="6"/>
      <c r="D80" s="29"/>
      <c r="E80" s="29"/>
      <c r="F80" s="29"/>
      <c r="G80" s="6"/>
    </row>
    <row r="81" spans="1:7" x14ac:dyDescent="0.25">
      <c r="A81" s="28"/>
      <c r="B81" s="15"/>
      <c r="C81" s="6"/>
      <c r="D81" s="29"/>
      <c r="E81" s="29"/>
      <c r="F81" s="29"/>
      <c r="G81" s="6"/>
    </row>
    <row r="82" spans="1:7" x14ac:dyDescent="0.25">
      <c r="A82" s="28"/>
      <c r="B82" s="15"/>
      <c r="C82" s="6"/>
      <c r="D82" s="29"/>
      <c r="E82" s="29"/>
      <c r="F82" s="29"/>
      <c r="G82" s="6"/>
    </row>
    <row r="83" spans="1:7" x14ac:dyDescent="0.25">
      <c r="A83" s="28"/>
      <c r="B83" s="15"/>
      <c r="C83" s="6"/>
      <c r="D83" s="29"/>
      <c r="E83" s="29"/>
      <c r="F83" s="29"/>
      <c r="G83" s="6"/>
    </row>
    <row r="84" spans="1:7" x14ac:dyDescent="0.25">
      <c r="A84" s="28"/>
      <c r="B84" s="15"/>
      <c r="C84" s="6"/>
      <c r="D84" s="29"/>
      <c r="E84" s="29"/>
      <c r="F84" s="29"/>
      <c r="G84" s="6"/>
    </row>
    <row r="85" spans="1:7" x14ac:dyDescent="0.25">
      <c r="A85" s="28"/>
      <c r="B85" s="15"/>
      <c r="C85" s="6"/>
      <c r="D85" s="29"/>
      <c r="E85" s="29"/>
      <c r="F85" s="29"/>
      <c r="G85" s="6"/>
    </row>
    <row r="86" spans="1:7" x14ac:dyDescent="0.25">
      <c r="A86" s="28"/>
      <c r="B86" s="15"/>
      <c r="C86" s="6"/>
      <c r="D86" s="29"/>
      <c r="E86" s="29"/>
      <c r="F86" s="29"/>
      <c r="G86" s="6"/>
    </row>
    <row r="87" spans="1:7" x14ac:dyDescent="0.25">
      <c r="A87" s="28"/>
      <c r="B87" s="15"/>
      <c r="C87" s="6"/>
      <c r="D87" s="29"/>
      <c r="E87" s="29"/>
      <c r="F87" s="29"/>
      <c r="G87" s="6"/>
    </row>
    <row r="88" spans="1:7" x14ac:dyDescent="0.25">
      <c r="A88" s="28"/>
      <c r="B88" s="15"/>
      <c r="C88" s="6"/>
      <c r="D88" s="29"/>
      <c r="E88" s="29"/>
      <c r="F88" s="29"/>
      <c r="G88" s="6"/>
    </row>
    <row r="89" spans="1:7" x14ac:dyDescent="0.25">
      <c r="A89" s="28"/>
      <c r="B89" s="15"/>
      <c r="C89" s="6"/>
      <c r="D89" s="29"/>
      <c r="E89" s="29"/>
      <c r="F89" s="29"/>
      <c r="G89" s="6"/>
    </row>
    <row r="90" spans="1:7" x14ac:dyDescent="0.25">
      <c r="A90" s="28"/>
      <c r="B90" s="15"/>
      <c r="C90" s="6"/>
      <c r="D90" s="29"/>
      <c r="E90" s="29"/>
      <c r="F90" s="29"/>
      <c r="G90" s="6"/>
    </row>
    <row r="91" spans="1:7" x14ac:dyDescent="0.25">
      <c r="A91" s="28"/>
      <c r="B91" s="15"/>
      <c r="C91" s="6"/>
      <c r="D91" s="29"/>
      <c r="E91" s="29"/>
      <c r="F91" s="29"/>
      <c r="G91" s="6"/>
    </row>
    <row r="92" spans="1:7" x14ac:dyDescent="0.25">
      <c r="A92" s="28"/>
      <c r="B92" s="15"/>
      <c r="C92" s="6"/>
      <c r="D92" s="29"/>
      <c r="E92" s="29"/>
      <c r="F92" s="29"/>
      <c r="G92" s="6"/>
    </row>
    <row r="93" spans="1:7" x14ac:dyDescent="0.25">
      <c r="A93" s="28"/>
      <c r="B93" s="15"/>
      <c r="C93" s="6"/>
      <c r="D93" s="29"/>
      <c r="E93" s="29"/>
      <c r="F93" s="29"/>
      <c r="G93" s="6"/>
    </row>
    <row r="94" spans="1:7" x14ac:dyDescent="0.25">
      <c r="A94" s="28"/>
      <c r="B94" s="15"/>
      <c r="C94" s="6"/>
      <c r="D94" s="29"/>
      <c r="E94" s="29"/>
      <c r="F94" s="29"/>
      <c r="G94" s="6"/>
    </row>
    <row r="95" spans="1:7" x14ac:dyDescent="0.25">
      <c r="A95" s="28"/>
      <c r="B95" s="15"/>
      <c r="C95" s="6"/>
      <c r="D95" s="29"/>
      <c r="E95" s="29"/>
      <c r="F95" s="29"/>
      <c r="G95" s="6"/>
    </row>
    <row r="96" spans="1:7" x14ac:dyDescent="0.25">
      <c r="A96" s="28"/>
      <c r="B96" s="15"/>
      <c r="C96" s="6"/>
      <c r="D96" s="29"/>
      <c r="E96" s="29"/>
      <c r="F96" s="29"/>
      <c r="G96" s="6"/>
    </row>
    <row r="97" spans="1:7" x14ac:dyDescent="0.25">
      <c r="A97" s="28"/>
      <c r="B97" s="15"/>
      <c r="C97" s="6"/>
      <c r="D97" s="29"/>
      <c r="E97" s="29"/>
      <c r="F97" s="29"/>
      <c r="G97" s="6"/>
    </row>
    <row r="98" spans="1:7" x14ac:dyDescent="0.25">
      <c r="A98" s="28"/>
      <c r="B98" s="15"/>
      <c r="C98" s="6"/>
      <c r="D98" s="29"/>
      <c r="E98" s="29"/>
      <c r="F98" s="29"/>
      <c r="G98" s="6"/>
    </row>
    <row r="99" spans="1:7" x14ac:dyDescent="0.25">
      <c r="A99" s="28"/>
      <c r="B99" s="15"/>
      <c r="C99" s="6"/>
      <c r="D99" s="29"/>
      <c r="E99" s="29"/>
      <c r="F99" s="29"/>
      <c r="G99" s="6"/>
    </row>
    <row r="100" spans="1:7" x14ac:dyDescent="0.25">
      <c r="A100" s="28"/>
      <c r="B100" s="15"/>
      <c r="C100" s="6"/>
      <c r="D100" s="29"/>
      <c r="E100" s="29"/>
      <c r="F100" s="29"/>
      <c r="G100" s="6"/>
    </row>
    <row r="101" spans="1:7" x14ac:dyDescent="0.25">
      <c r="A101" s="28"/>
      <c r="B101" s="15"/>
      <c r="C101" s="6"/>
      <c r="D101" s="29"/>
      <c r="E101" s="29"/>
      <c r="F101" s="29"/>
      <c r="G101" s="6"/>
    </row>
    <row r="102" spans="1:7" x14ac:dyDescent="0.25">
      <c r="A102" s="28"/>
      <c r="B102" s="15"/>
      <c r="C102" s="6"/>
      <c r="D102" s="29"/>
      <c r="E102" s="29"/>
      <c r="F102" s="29"/>
      <c r="G102" s="6"/>
    </row>
    <row r="103" spans="1:7" x14ac:dyDescent="0.25">
      <c r="A103" s="28"/>
      <c r="B103" s="15"/>
      <c r="C103" s="6"/>
      <c r="D103" s="29"/>
      <c r="E103" s="29"/>
      <c r="F103" s="29"/>
      <c r="G103" s="6"/>
    </row>
    <row r="104" spans="1:7" x14ac:dyDescent="0.25">
      <c r="A104" s="28"/>
      <c r="B104" s="15"/>
      <c r="C104" s="6"/>
      <c r="D104" s="29"/>
      <c r="E104" s="29"/>
      <c r="F104" s="29"/>
      <c r="G104" s="6"/>
    </row>
    <row r="105" spans="1:7" x14ac:dyDescent="0.25">
      <c r="A105" s="28"/>
      <c r="B105" s="15"/>
      <c r="C105" s="6"/>
      <c r="D105" s="29"/>
      <c r="E105" s="29"/>
      <c r="F105" s="29"/>
      <c r="G105" s="6"/>
    </row>
    <row r="106" spans="1:7" x14ac:dyDescent="0.25">
      <c r="A106" s="28"/>
      <c r="B106" s="15"/>
      <c r="C106" s="6"/>
      <c r="D106" s="29"/>
      <c r="E106" s="29"/>
      <c r="F106" s="29"/>
      <c r="G106" s="6"/>
    </row>
    <row r="107" spans="1:7" x14ac:dyDescent="0.25">
      <c r="A107" s="28"/>
      <c r="B107" s="15"/>
      <c r="C107" s="6"/>
      <c r="D107" s="29"/>
      <c r="E107" s="29"/>
      <c r="F107" s="29"/>
      <c r="G107" s="6"/>
    </row>
    <row r="108" spans="1:7" x14ac:dyDescent="0.25">
      <c r="A108" s="28"/>
      <c r="B108" s="15"/>
      <c r="C108" s="6"/>
      <c r="D108" s="29"/>
      <c r="E108" s="29"/>
      <c r="F108" s="29"/>
      <c r="G108" s="6"/>
    </row>
    <row r="109" spans="1:7" x14ac:dyDescent="0.25">
      <c r="A109" s="28"/>
      <c r="B109" s="15"/>
      <c r="C109" s="6"/>
      <c r="D109" s="29"/>
      <c r="E109" s="29"/>
      <c r="F109" s="29"/>
      <c r="G109" s="6"/>
    </row>
    <row r="110" spans="1:7" x14ac:dyDescent="0.25">
      <c r="A110" s="28"/>
      <c r="B110" s="15"/>
      <c r="C110" s="6"/>
      <c r="D110" s="29"/>
      <c r="E110" s="29"/>
      <c r="F110" s="29"/>
      <c r="G110" s="6"/>
    </row>
    <row r="111" spans="1:7" x14ac:dyDescent="0.25">
      <c r="A111" s="28"/>
      <c r="B111" s="15"/>
      <c r="C111" s="6"/>
      <c r="D111" s="29"/>
      <c r="E111" s="29"/>
      <c r="F111" s="29"/>
      <c r="G111" s="6"/>
    </row>
    <row r="112" spans="1:7" x14ac:dyDescent="0.25">
      <c r="A112" s="28"/>
      <c r="B112" s="15"/>
      <c r="C112" s="6"/>
      <c r="D112" s="29"/>
      <c r="E112" s="29"/>
      <c r="F112" s="29"/>
      <c r="G112" s="6"/>
    </row>
    <row r="113" spans="1:7" x14ac:dyDescent="0.25">
      <c r="A113" s="28"/>
      <c r="B113" s="15"/>
      <c r="C113" s="6"/>
      <c r="D113" s="29"/>
      <c r="E113" s="29"/>
      <c r="F113" s="29"/>
      <c r="G113" s="6"/>
    </row>
    <row r="114" spans="1:7" x14ac:dyDescent="0.25">
      <c r="A114" s="28"/>
      <c r="B114" s="15"/>
      <c r="C114" s="6"/>
      <c r="D114" s="29"/>
      <c r="E114" s="29"/>
      <c r="F114" s="29"/>
      <c r="G114" s="6"/>
    </row>
    <row r="115" spans="1:7" x14ac:dyDescent="0.25">
      <c r="A115" s="28"/>
      <c r="B115" s="15"/>
      <c r="C115" s="6"/>
      <c r="D115" s="29"/>
      <c r="E115" s="29"/>
      <c r="F115" s="29"/>
      <c r="G115" s="6"/>
    </row>
    <row r="116" spans="1:7" x14ac:dyDescent="0.25">
      <c r="A116" s="28"/>
      <c r="B116" s="15"/>
      <c r="C116" s="6"/>
      <c r="D116" s="29"/>
      <c r="E116" s="29"/>
      <c r="F116" s="29"/>
      <c r="G116" s="6"/>
    </row>
    <row r="117" spans="1:7" x14ac:dyDescent="0.25">
      <c r="A117" s="28"/>
      <c r="B117" s="15"/>
      <c r="C117" s="6"/>
      <c r="D117" s="29"/>
      <c r="E117" s="29"/>
      <c r="F117" s="29"/>
      <c r="G117" s="6"/>
    </row>
    <row r="118" spans="1:7" x14ac:dyDescent="0.25">
      <c r="A118" s="28"/>
      <c r="B118" s="15"/>
      <c r="C118" s="6"/>
      <c r="D118" s="29"/>
      <c r="E118" s="29"/>
      <c r="F118" s="29"/>
      <c r="G118" s="6"/>
    </row>
    <row r="119" spans="1:7" x14ac:dyDescent="0.25">
      <c r="A119" s="28"/>
      <c r="B119" s="15"/>
      <c r="C119" s="6"/>
      <c r="D119" s="29"/>
      <c r="E119" s="29"/>
      <c r="F119" s="29"/>
      <c r="G119" s="6"/>
    </row>
    <row r="120" spans="1:7" x14ac:dyDescent="0.25">
      <c r="A120" s="28"/>
      <c r="B120" s="15"/>
      <c r="C120" s="6"/>
      <c r="D120" s="29"/>
      <c r="E120" s="29"/>
      <c r="F120" s="29"/>
      <c r="G120" s="6"/>
    </row>
    <row r="121" spans="1:7" x14ac:dyDescent="0.25">
      <c r="A121" s="28"/>
      <c r="B121" s="15"/>
      <c r="C121" s="6"/>
      <c r="D121" s="29"/>
      <c r="E121" s="29"/>
      <c r="F121" s="29"/>
      <c r="G121" s="6"/>
    </row>
    <row r="122" spans="1:7" x14ac:dyDescent="0.25">
      <c r="A122" s="28"/>
      <c r="B122" s="15"/>
      <c r="C122" s="6"/>
      <c r="D122" s="29"/>
      <c r="E122" s="29"/>
      <c r="F122" s="29"/>
      <c r="G122" s="6"/>
    </row>
    <row r="123" spans="1:7" x14ac:dyDescent="0.25">
      <c r="A123" s="28"/>
      <c r="B123" s="15"/>
      <c r="C123" s="6"/>
      <c r="D123" s="29"/>
      <c r="E123" s="29"/>
      <c r="F123" s="29"/>
      <c r="G123" s="6"/>
    </row>
    <row r="124" spans="1:7" x14ac:dyDescent="0.25">
      <c r="A124" s="28"/>
      <c r="B124" s="15"/>
      <c r="C124" s="6"/>
      <c r="D124" s="29"/>
      <c r="E124" s="29"/>
      <c r="F124" s="29"/>
      <c r="G124" s="6"/>
    </row>
    <row r="125" spans="1:7" x14ac:dyDescent="0.25">
      <c r="A125" s="28"/>
      <c r="B125" s="15"/>
      <c r="C125" s="6"/>
      <c r="D125" s="29"/>
      <c r="E125" s="29"/>
      <c r="F125" s="29"/>
      <c r="G125" s="6"/>
    </row>
    <row r="126" spans="1:7" x14ac:dyDescent="0.25">
      <c r="A126" s="28"/>
      <c r="B126" s="15"/>
      <c r="C126" s="6"/>
      <c r="D126" s="29"/>
      <c r="E126" s="29"/>
      <c r="F126" s="29"/>
      <c r="G126" s="6"/>
    </row>
    <row r="127" spans="1:7" x14ac:dyDescent="0.25">
      <c r="A127" s="28"/>
      <c r="B127" s="15"/>
      <c r="C127" s="6"/>
      <c r="D127" s="29"/>
      <c r="E127" s="29"/>
      <c r="F127" s="29"/>
      <c r="G127" s="6"/>
    </row>
    <row r="128" spans="1:7" x14ac:dyDescent="0.25">
      <c r="A128" s="28"/>
      <c r="B128" s="15"/>
      <c r="C128" s="6"/>
      <c r="D128" s="29"/>
      <c r="E128" s="29"/>
      <c r="F128" s="29"/>
      <c r="G128" s="6"/>
    </row>
    <row r="129" spans="1:7" x14ac:dyDescent="0.25">
      <c r="A129" s="28"/>
      <c r="B129" s="15"/>
      <c r="C129" s="6"/>
      <c r="D129" s="29"/>
      <c r="E129" s="29"/>
      <c r="F129" s="29"/>
      <c r="G129" s="6"/>
    </row>
    <row r="130" spans="1:7" x14ac:dyDescent="0.25">
      <c r="A130" s="28"/>
      <c r="B130" s="15"/>
      <c r="C130" s="6"/>
      <c r="D130" s="29"/>
      <c r="E130" s="29"/>
      <c r="F130" s="29"/>
      <c r="G130" s="6"/>
    </row>
    <row r="131" spans="1:7" x14ac:dyDescent="0.25">
      <c r="A131" s="28"/>
      <c r="B131" s="15"/>
      <c r="C131" s="6"/>
      <c r="D131" s="29"/>
      <c r="E131" s="29"/>
      <c r="F131" s="29"/>
      <c r="G131" s="6"/>
    </row>
    <row r="132" spans="1:7" x14ac:dyDescent="0.25">
      <c r="A132" s="28"/>
      <c r="B132" s="15"/>
      <c r="C132" s="6"/>
      <c r="D132" s="29"/>
      <c r="E132" s="29"/>
      <c r="F132" s="29"/>
      <c r="G132" s="6"/>
    </row>
    <row r="133" spans="1:7" x14ac:dyDescent="0.25">
      <c r="A133" s="28"/>
      <c r="B133" s="15"/>
      <c r="C133" s="6"/>
      <c r="D133" s="29"/>
      <c r="E133" s="29"/>
      <c r="F133" s="29"/>
      <c r="G133" s="6"/>
    </row>
    <row r="134" spans="1:7" x14ac:dyDescent="0.25">
      <c r="A134" s="28"/>
      <c r="B134" s="15"/>
      <c r="C134" s="6"/>
      <c r="D134" s="29"/>
      <c r="E134" s="29"/>
      <c r="F134" s="29"/>
      <c r="G134" s="6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5" ma:contentTypeDescription="Loo uus dokument" ma:contentTypeScope="" ma:versionID="bf67fab3ac2efc4248d78be0de894a6d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dedd9a30fcea792b13e2de61d9d2870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44FA19B-B8C1-4549-B20B-B588041E1C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6E04BA-76F2-4C06-A708-6E2D45D556DB}"/>
</file>

<file path=customXml/itemProps3.xml><?xml version="1.0" encoding="utf-8"?>
<ds:datastoreItem xmlns:ds="http://schemas.openxmlformats.org/officeDocument/2006/customXml" ds:itemID="{25C0A40E-E3BE-4C99-B367-A6E2696FA1DB}">
  <ds:schemaRefs>
    <ds:schemaRef ds:uri="http://schemas.openxmlformats.org/package/2006/metadata/core-properties"/>
    <ds:schemaRef ds:uri="3781b2b8-4806-4bd5-8f0f-f0ed2a88ffbf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0ae7e9c1-1a9d-426b-b4bc-76111263279c"/>
    <ds:schemaRef ds:uri="http://purl.org/dc/terms/"/>
    <ds:schemaRef ds:uri="http://www.w3.org/XML/1998/namespace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Annuiteetgraafik_DP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Henri Telk</dc:creator>
  <cp:lastModifiedBy>Anu Irval</cp:lastModifiedBy>
  <dcterms:created xsi:type="dcterms:W3CDTF">2018-11-22T07:56:47Z</dcterms:created>
  <dcterms:modified xsi:type="dcterms:W3CDTF">2022-10-24T06:45:43Z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